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ate1904="1" codeName="ThisWorkbook" defaultThemeVersion="124226"/>
  <mc:AlternateContent xmlns:mc="http://schemas.openxmlformats.org/markup-compatibility/2006">
    <mc:Choice Requires="x15">
      <x15ac:absPath xmlns:x15ac="http://schemas.microsoft.com/office/spreadsheetml/2010/11/ac" url="\\srvnas\REPGROUP\03CLIENTELE\305SE\19 - Refonte Classement\A464 Traitement de la facturation des producteurs\Travaux lecture automatisée des factures\0 VF fichier\"/>
    </mc:Choice>
  </mc:AlternateContent>
  <bookViews>
    <workbookView xWindow="525" yWindow="30" windowWidth="14130" windowHeight="7140" tabRatio="643" activeTab="1"/>
  </bookViews>
  <sheets>
    <sheet name="Mode d'emploi" sheetId="3" r:id="rId1"/>
    <sheet name="Données générales producteur" sheetId="4" r:id="rId2"/>
    <sheet name="Modèle facture" sheetId="1" r:id="rId3"/>
  </sheets>
  <definedNames>
    <definedName name="_xlnm.Print_Area" localSheetId="1">'Données générales producteur'!$A$1:$B$41</definedName>
    <definedName name="_xlnm.Print_Area" localSheetId="0">'Mode d''emploi'!$A$1:$F$21</definedName>
    <definedName name="_xlnm.Print_Area" localSheetId="2">'Modèle facture'!$A$1:$H$47</definedName>
  </definedNames>
  <calcPr calcId="171027"/>
</workbook>
</file>

<file path=xl/calcChain.xml><?xml version="1.0" encoding="utf-8"?>
<calcChain xmlns="http://schemas.openxmlformats.org/spreadsheetml/2006/main">
  <c r="B21" i="4" l="1"/>
  <c r="B10" i="4"/>
  <c r="B33" i="4" l="1"/>
  <c r="D28" i="1" s="1"/>
  <c r="A33" i="1"/>
  <c r="B9" i="4"/>
  <c r="B34" i="4" s="1"/>
  <c r="B13" i="4" s="1"/>
  <c r="C10" i="4"/>
  <c r="D10" i="4" s="1"/>
  <c r="E10" i="4" s="1"/>
  <c r="B9" i="1" s="1"/>
  <c r="B4" i="1"/>
  <c r="B11" i="4"/>
  <c r="C11" i="4" s="1"/>
  <c r="D11" i="4" s="1"/>
  <c r="E11" i="4" s="1"/>
  <c r="J11" i="1"/>
  <c r="B20" i="1"/>
  <c r="F25" i="1" s="1"/>
  <c r="F24" i="1"/>
  <c r="B28" i="1" s="1"/>
  <c r="B12" i="1"/>
  <c r="C28" i="4"/>
  <c r="F21" i="1"/>
  <c r="B5" i="1"/>
  <c r="B23" i="1"/>
  <c r="B35" i="4"/>
  <c r="F5" i="1"/>
  <c r="B19" i="1"/>
  <c r="B21" i="1"/>
  <c r="B22" i="1"/>
  <c r="B14" i="1"/>
  <c r="B15" i="1"/>
  <c r="B13" i="1"/>
  <c r="B6" i="1"/>
  <c r="G29" i="1"/>
  <c r="B18" i="1"/>
  <c r="G28" i="1" l="1"/>
  <c r="B36" i="4"/>
  <c r="B12" i="4"/>
  <c r="B10" i="1" s="1"/>
  <c r="A31" i="1"/>
  <c r="F31" i="1" s="1"/>
  <c r="B11" i="1"/>
  <c r="G30" i="1" l="1"/>
  <c r="G31" i="1" s="1"/>
  <c r="G32" i="1" l="1"/>
  <c r="I32" i="1"/>
</calcChain>
</file>

<file path=xl/sharedStrings.xml><?xml version="1.0" encoding="utf-8"?>
<sst xmlns="http://schemas.openxmlformats.org/spreadsheetml/2006/main" count="103" uniqueCount="95">
  <si>
    <t>MONTANT TOTAL HT</t>
    <phoneticPr fontId="2" type="noConversion"/>
  </si>
  <si>
    <t>Coordonnées PRODUCTEUR</t>
    <phoneticPr fontId="2" type="noConversion"/>
  </si>
  <si>
    <t>Mail</t>
    <phoneticPr fontId="2" type="noConversion"/>
  </si>
  <si>
    <t>MONTANT DE LA FACTURE</t>
    <phoneticPr fontId="2" type="noConversion"/>
  </si>
  <si>
    <t>Production livrée en kWh jusqu'au plafond</t>
    <phoneticPr fontId="2" type="noConversion"/>
  </si>
  <si>
    <t>Nom</t>
  </si>
  <si>
    <t xml:space="preserve">N° RC </t>
  </si>
  <si>
    <t xml:space="preserve">N° TAHITI </t>
  </si>
  <si>
    <t>SITE DE PRODUCTION</t>
  </si>
  <si>
    <t>Adresse géographique</t>
  </si>
  <si>
    <t>Modalité de paiement : Virement bancaire</t>
  </si>
  <si>
    <t>Ancien relevé du</t>
  </si>
  <si>
    <t>Nouveau relevé du</t>
  </si>
  <si>
    <t>Téléphone</t>
  </si>
  <si>
    <t>Destination de l'électricité</t>
  </si>
  <si>
    <t xml:space="preserve">Puissance installation (en kWc) </t>
  </si>
  <si>
    <t xml:space="preserve">Nouvel index (P1) </t>
  </si>
  <si>
    <t xml:space="preserve">Ancien index (P2) </t>
  </si>
  <si>
    <t>Production livrée en kWh au-delà du plafond</t>
  </si>
  <si>
    <t xml:space="preserve">SIGNATURE : </t>
  </si>
  <si>
    <t xml:space="preserve">Production solaire réinjectée dans le réseau de distribution (P1-P2) (en kWh) </t>
  </si>
  <si>
    <t>Soit un montant de (XPF)</t>
  </si>
  <si>
    <t>Producteur concerné par la LP 2010-7 ?</t>
  </si>
  <si>
    <t>* Mode d'emploi</t>
  </si>
  <si>
    <t>Votre premier envoi sera accompagné :</t>
  </si>
  <si>
    <t>Plafond annuel en kWh défini dans la LP</t>
  </si>
  <si>
    <t>Plafond annuel de l'énergie livrée, donné à l'article 5 du contrat d'achat (en kWh)</t>
  </si>
  <si>
    <t>Contrat de consommation EDT (si existant) n°</t>
  </si>
  <si>
    <t>Electricité De Tahiti</t>
    <phoneticPr fontId="2" type="noConversion"/>
  </si>
  <si>
    <t>53 3 B</t>
    <phoneticPr fontId="2" type="noConversion"/>
  </si>
  <si>
    <t>DONNEES GENERALES PRODUCTEUR</t>
  </si>
  <si>
    <t>N° RIB</t>
  </si>
  <si>
    <t xml:space="preserve"> - d'un RIB original</t>
  </si>
  <si>
    <t>Site de production</t>
  </si>
  <si>
    <t>Tarif de rachat de l'électricité</t>
  </si>
  <si>
    <t>Vous référer à votre contrat photovoltaïque pour compléter ces informations</t>
  </si>
  <si>
    <t>Plafond annuel en kWh défini au contrat d'achat (base 1800h d'ensoleillement)</t>
  </si>
  <si>
    <t>Attention : les nom, prénom et raison sociale doivent être strictement conformes au nom du bénéficiaire du contrat de rachat d'électricité</t>
  </si>
  <si>
    <t xml:space="preserve">FACTURE PRODUCTEUR SOLAIRE </t>
  </si>
  <si>
    <r>
      <t>N° contrat de consommation EDT</t>
    </r>
    <r>
      <rPr>
        <b/>
        <i/>
        <sz val="10"/>
        <rFont val="Arial"/>
        <family val="2"/>
      </rPr>
      <t xml:space="preserve"> (si existant)</t>
    </r>
  </si>
  <si>
    <t>Au tarif de (XPF/kWh)</t>
  </si>
  <si>
    <t xml:space="preserve"> - pour les producteurs non concernés par la LP n°2010-7, d'une copie de la patente ou de l'inscription au RC pour le paiement de la première facture</t>
  </si>
  <si>
    <t>MODE D'EMPLOI FACTURE</t>
  </si>
  <si>
    <t>Nota : Les producteurs concernés par la LP n°2010-7 sont ceux déclarés en "Revente surplus" et dont la puissance de l'installation est inférieure à 10 kWc.</t>
  </si>
  <si>
    <t>Compteur de production N°</t>
  </si>
  <si>
    <t>Période de facturation du</t>
  </si>
  <si>
    <t>Afin de faciliter le traitement de vos factures solaires pour un paiement dans de meilleurs délais, EDT vous propose ce nouveau modèle de facture qui fera l'objet d'une lecture optique.</t>
  </si>
  <si>
    <t>De ce fait, nous vous remercions de compléter précisément l'ensemble des champs jaunes encadrés en rouge en respectant le format précisé.</t>
  </si>
  <si>
    <t>Nom du site / projet</t>
  </si>
  <si>
    <t>Données de votre contrat de consommation électrique EDT</t>
  </si>
  <si>
    <t>Données de votre contrat photovoltaïque</t>
  </si>
  <si>
    <t>Vous référer à votre contrat EDT pour compléter cette information</t>
  </si>
  <si>
    <t>Date facture</t>
  </si>
  <si>
    <t>Numéro de facture</t>
  </si>
  <si>
    <t>Contrat photovoltaïque</t>
  </si>
  <si>
    <t>Adresse postale</t>
  </si>
  <si>
    <t>40 86 77 86</t>
  </si>
  <si>
    <t>* Données générales producteur</t>
  </si>
  <si>
    <t>* Modèle facture</t>
  </si>
  <si>
    <t>Le présent document informatique est composé de 3 onglets intitulés :</t>
  </si>
  <si>
    <t>Nota : Les champs absolument OBLIGATOIRES sont ceux indiqués par un astérisque *.</t>
  </si>
  <si>
    <t>Type de producteur*</t>
  </si>
  <si>
    <t>Destination de l'électricité*</t>
  </si>
  <si>
    <t>Puissance de l'installation (kWc)*</t>
  </si>
  <si>
    <t>Lieu de production*</t>
  </si>
  <si>
    <t>Remplissez les informations dans l'ordre des onglets : L'onglet "Modèle facture" n'est à remplir qu'APRES l'onglet "Données générales producteur".</t>
  </si>
  <si>
    <t>Une fois toutes les cases encadrées en rouge des 2 onglets remplies, imprimer l'onglet "Modèle facture" à envoyer à EDT.</t>
  </si>
  <si>
    <t xml:space="preserve">Merci de bien penser à signer votre facture avant de la transmetre à EDT
</t>
  </si>
  <si>
    <t>MONTANT TOTAL TTC</t>
  </si>
  <si>
    <t>COORDONNEES PRODUCTEUR</t>
  </si>
  <si>
    <t>COORDONNEES ACHETEUR</t>
  </si>
  <si>
    <t>NOM et PRENOM ou SOCIETE</t>
  </si>
  <si>
    <r>
      <t xml:space="preserve">Extrait de la LOI DU PAYS n°2010-7 du 18 mai 2010 :
</t>
    </r>
    <r>
      <rPr>
        <i/>
        <sz val="10"/>
        <rFont val="Arial"/>
        <family val="2"/>
      </rPr>
      <t>"[...] Les personnes physiques et morales se livrant, de manière habituelle, à la production d'électricité au moyen d'équipements photovoltaïques, sont exonérées de tous impôts, droits et taxes visés au présent code, à raison de la vente d'une partie de cette production, sous réserve du respect des conditions suivantes :
- pour chaque producteur, les équipements produisant l'électricité d'origine photovoltaïque doivent présenter des caractéristiques conformes à celles prévues par la loi du pays n°2009-3 du 11 février 2009 portant aménagement d'un régime fiscal et douanier privilégié en matière d'énergie et de développement durable et par ses arrêtés d'application et leur puissance totale doit être au maximum de 10kWc.
- l'électricité photovoltaïque produite doit pourvoir aux besoins personnels, privés ou professionnels, du producteur et l'electricité non consommée doit être vendue exclusivement à des distributeurs appliquant des tarifs d'électricité arrêtés par le conseil des ministres
- la production vendue ne doit pas excéder 15 000kWh par période de 12 mois [...]"</t>
    </r>
  </si>
  <si>
    <t>Réf. technique</t>
  </si>
  <si>
    <t xml:space="preserve">                    au</t>
  </si>
  <si>
    <t>BP 8021 - 98702 FAA'A - TAHITI</t>
  </si>
  <si>
    <t>N° de série de votre compteur de production solaire</t>
  </si>
  <si>
    <t>N° RC ou SIRET</t>
  </si>
  <si>
    <t>N° TAHITI</t>
  </si>
  <si>
    <t>Dans le cas où votre production dépasse le plafond, saisissez dans la cellule B29 la production livrée au-delà du plafond ; la différence est alors calculée automatiquement</t>
  </si>
  <si>
    <t>Adresse du siège social et/ou adresse postale* (BP - Code postal - Commune)</t>
  </si>
  <si>
    <t>Adresse</t>
  </si>
  <si>
    <t xml:space="preserve">  Pensez à nous envoyer votre nouveau RIB en cas de changement</t>
  </si>
  <si>
    <t>Votre numéro de facture est calculé automatiquement. Vous pouvez néanmoins le modifier si vous le souhaitez</t>
  </si>
  <si>
    <r>
      <t>NOM et PRENOM du producteur</t>
    </r>
    <r>
      <rPr>
        <b/>
        <i/>
        <sz val="9"/>
        <rFont val="Arial"/>
        <family val="2"/>
      </rPr>
      <t xml:space="preserve"> (* pour particuliers)</t>
    </r>
  </si>
  <si>
    <r>
      <t xml:space="preserve">N° contrat photovoltaïque*
</t>
    </r>
    <r>
      <rPr>
        <i/>
        <sz val="8"/>
        <rFont val="Arial"/>
        <family val="2"/>
      </rPr>
      <t>(voir page 3 de votre contrat d'achat)</t>
    </r>
  </si>
  <si>
    <r>
      <t xml:space="preserve">Référence technique*
</t>
    </r>
    <r>
      <rPr>
        <i/>
        <sz val="8"/>
        <rFont val="Arial"/>
        <family val="2"/>
      </rPr>
      <t>(voir page 3 de votre contrat d'achat)</t>
    </r>
  </si>
  <si>
    <r>
      <t xml:space="preserve">Date de raccordement au réseau*
</t>
    </r>
    <r>
      <rPr>
        <i/>
        <sz val="8"/>
        <rFont val="Arial"/>
        <family val="2"/>
      </rPr>
      <t>(voir page 5 de votre contrat d'achat)</t>
    </r>
  </si>
  <si>
    <r>
      <t>Raison Sociale</t>
    </r>
    <r>
      <rPr>
        <b/>
        <i/>
        <sz val="9"/>
        <rFont val="Arial"/>
        <family val="2"/>
      </rPr>
      <t xml:space="preserve"> (* pour associations, communes, sociétés, établissements scolaires et services publics)</t>
    </r>
  </si>
  <si>
    <r>
      <t xml:space="preserve">N° TAHITI </t>
    </r>
    <r>
      <rPr>
        <b/>
        <i/>
        <sz val="9"/>
        <rFont val="Arial"/>
        <family val="2"/>
      </rPr>
      <t>(* pour particuliers concernés, communes, établissements scolaires privés, sociétés et services publics)</t>
    </r>
  </si>
  <si>
    <t>Producteur multi-sites ?</t>
  </si>
  <si>
    <r>
      <t>Nom du site ou du projet</t>
    </r>
    <r>
      <rPr>
        <b/>
        <i/>
        <sz val="9"/>
        <rFont val="Arial"/>
        <family val="2"/>
      </rPr>
      <t xml:space="preserve"> (* pour associations, communes, services publics et sociétés)</t>
    </r>
  </si>
  <si>
    <r>
      <t>Puissance totale de vos installations (kWc)</t>
    </r>
    <r>
      <rPr>
        <b/>
        <i/>
        <sz val="10"/>
        <rFont val="Arial"/>
        <family val="2"/>
      </rPr>
      <t xml:space="preserve"> </t>
    </r>
    <r>
      <rPr>
        <b/>
        <i/>
        <sz val="9"/>
        <rFont val="Arial"/>
        <family val="2"/>
      </rPr>
      <t>(* pour les producteurs multi-sites)</t>
    </r>
  </si>
  <si>
    <r>
      <t>N° RC OU SIRET</t>
    </r>
    <r>
      <rPr>
        <b/>
        <i/>
        <sz val="9"/>
        <rFont val="Arial"/>
        <family val="2"/>
      </rPr>
      <t xml:space="preserve"> (* pour particuliers concernés et sociétés)</t>
    </r>
  </si>
  <si>
    <t>producteur@edt.engie.com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</si>
</sst>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 &quot;XPF/kWh&quot;"/>
    <numFmt numFmtId="165" formatCode="#,##0.000"/>
  </numFmts>
  <fonts count="27" x14ac:knownFonts="1">
    <font>
      <sz val="10"/>
      <name val="Verdana"/>
    </font>
    <font>
      <sz val="10"/>
      <name val="Verdana"/>
      <family val="2"/>
    </font>
    <font>
      <sz val="8"/>
      <name val="Verdana"/>
      <family val="2"/>
    </font>
    <font>
      <u/>
      <sz val="10"/>
      <color indexed="12"/>
      <name val="Verdana"/>
      <family val="2"/>
    </font>
    <font>
      <b/>
      <sz val="14"/>
      <name val="Arial"/>
      <family val="2"/>
    </font>
    <font>
      <sz val="10"/>
      <name val="Arial"/>
      <family val="2"/>
    </font>
    <font>
      <b/>
      <sz val="10"/>
      <name val="Arial"/>
      <family val="2"/>
    </font>
    <font>
      <sz val="12"/>
      <name val="Arial"/>
      <family val="2"/>
    </font>
    <font>
      <i/>
      <sz val="12"/>
      <name val="Arial"/>
      <family val="2"/>
    </font>
    <font>
      <i/>
      <sz val="10"/>
      <name val="Arial"/>
      <family val="2"/>
    </font>
    <font>
      <b/>
      <i/>
      <sz val="10"/>
      <name val="Arial"/>
      <family val="2"/>
    </font>
    <font>
      <sz val="8"/>
      <name val="Arial"/>
      <family val="2"/>
    </font>
    <font>
      <i/>
      <sz val="8"/>
      <name val="Arial"/>
      <family val="2"/>
    </font>
    <font>
      <b/>
      <sz val="12"/>
      <name val="Arial"/>
      <family val="2"/>
    </font>
    <font>
      <b/>
      <i/>
      <sz val="9"/>
      <name val="Arial"/>
      <family val="2"/>
    </font>
    <font>
      <b/>
      <u/>
      <sz val="12"/>
      <name val="Arial"/>
      <family val="2"/>
    </font>
    <font>
      <u/>
      <sz val="12"/>
      <color indexed="12"/>
      <name val="Arial"/>
      <family val="2"/>
    </font>
    <font>
      <sz val="9"/>
      <name val="Arial"/>
      <family val="2"/>
    </font>
    <font>
      <sz val="10"/>
      <color rgb="FFFF0000"/>
      <name val="Arial"/>
      <family val="2"/>
    </font>
    <font>
      <b/>
      <sz val="10"/>
      <color rgb="FF0070C0"/>
      <name val="Arial"/>
      <family val="2"/>
    </font>
    <font>
      <b/>
      <sz val="10"/>
      <color rgb="FFFF0000"/>
      <name val="Arial"/>
      <family val="2"/>
    </font>
    <font>
      <b/>
      <sz val="9"/>
      <color rgb="FFFF0000"/>
      <name val="Arial"/>
      <family val="2"/>
    </font>
    <font>
      <sz val="12"/>
      <color rgb="FFFF0000"/>
      <name val="Arial"/>
      <family val="2"/>
    </font>
    <font>
      <b/>
      <sz val="11"/>
      <color rgb="FFFF0000"/>
      <name val="Arial"/>
      <family val="2"/>
    </font>
    <font>
      <sz val="10"/>
      <color theme="0"/>
      <name val="Arial"/>
      <family val="2"/>
    </font>
    <font>
      <sz val="10"/>
      <color theme="0"/>
      <name val="Tahoma"/>
      <family val="2"/>
    </font>
    <font>
      <sz val="12"/>
      <color theme="2" tint="-0.499984740745262"/>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92">
    <border>
      <left/>
      <right/>
      <top/>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left>
      <right style="medium">
        <color theme="1"/>
      </right>
      <top/>
      <bottom/>
      <diagonal/>
    </border>
    <border>
      <left style="thin">
        <color theme="1"/>
      </left>
      <right style="medium">
        <color theme="1"/>
      </right>
      <top/>
      <bottom style="thin">
        <color theme="1"/>
      </bottom>
      <diagonal/>
    </border>
    <border>
      <left style="thin">
        <color theme="1"/>
      </left>
      <right style="medium">
        <color theme="1"/>
      </right>
      <top style="thin">
        <color theme="1"/>
      </top>
      <bottom style="medium">
        <color indexed="64"/>
      </bottom>
      <diagonal/>
    </border>
    <border>
      <left style="medium">
        <color indexed="64"/>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style="medium">
        <color indexed="64"/>
      </left>
      <right style="thick">
        <color rgb="FFFF0000"/>
      </right>
      <top style="thin">
        <color indexed="64"/>
      </top>
      <bottom style="medium">
        <color indexed="64"/>
      </bottom>
      <diagonal/>
    </border>
    <border>
      <left style="medium">
        <color indexed="64"/>
      </left>
      <right style="thick">
        <color rgb="FFFF0000"/>
      </right>
      <top style="medium">
        <color indexed="64"/>
      </top>
      <bottom style="thin">
        <color indexed="64"/>
      </bottom>
      <diagonal/>
    </border>
    <border>
      <left style="thick">
        <color rgb="FFFF0000"/>
      </left>
      <right style="thick">
        <color rgb="FFFF0000"/>
      </right>
      <top style="medium">
        <color indexed="64"/>
      </top>
      <bottom style="thin">
        <color indexed="64"/>
      </bottom>
      <diagonal/>
    </border>
    <border>
      <left style="thick">
        <color rgb="FFFF0000"/>
      </left>
      <right/>
      <top style="thick">
        <color rgb="FFFF0000"/>
      </top>
      <bottom style="medium">
        <color theme="1"/>
      </bottom>
      <diagonal/>
    </border>
    <border>
      <left/>
      <right/>
      <top style="thick">
        <color rgb="FFFF0000"/>
      </top>
      <bottom style="medium">
        <color indexed="64"/>
      </bottom>
      <diagonal/>
    </border>
    <border>
      <left/>
      <right style="thick">
        <color rgb="FFFF0000"/>
      </right>
      <top style="thick">
        <color rgb="FFFF0000"/>
      </top>
      <bottom style="medium">
        <color indexed="64"/>
      </bottom>
      <diagonal/>
    </border>
    <border>
      <left style="thin">
        <color indexed="64"/>
      </left>
      <right style="medium">
        <color indexed="64"/>
      </right>
      <top style="thick">
        <color rgb="FFFF0000"/>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bottom style="thin">
        <color theme="1"/>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diagonal/>
    </border>
    <border>
      <left style="thick">
        <color rgb="FFFF0000"/>
      </left>
      <right style="thick">
        <color rgb="FFFF0000"/>
      </right>
      <top style="thin">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right style="thick">
        <color rgb="FFFF0000"/>
      </right>
      <top style="medium">
        <color indexed="64"/>
      </top>
      <bottom/>
      <diagonal/>
    </border>
    <border>
      <left/>
      <right style="thick">
        <color rgb="FFFF0000"/>
      </right>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274">
    <xf numFmtId="0" fontId="0" fillId="0" borderId="0" xfId="0"/>
    <xf numFmtId="0" fontId="6" fillId="0" borderId="1" xfId="0" applyFont="1" applyFill="1" applyBorder="1" applyAlignment="1" applyProtection="1">
      <alignment vertical="top"/>
    </xf>
    <xf numFmtId="49" fontId="5" fillId="0" borderId="1" xfId="0" applyNumberFormat="1" applyFont="1" applyFill="1" applyBorder="1" applyAlignment="1" applyProtection="1">
      <alignment horizontal="center" vertical="top"/>
    </xf>
    <xf numFmtId="0" fontId="5" fillId="0" borderId="1" xfId="0" applyFont="1" applyFill="1" applyBorder="1" applyAlignment="1" applyProtection="1">
      <alignment vertical="top"/>
    </xf>
    <xf numFmtId="0" fontId="4" fillId="0" borderId="0" xfId="0" applyFont="1" applyAlignment="1" applyProtection="1">
      <alignment vertical="top" wrapText="1"/>
    </xf>
    <xf numFmtId="0" fontId="5" fillId="0" borderId="0" xfId="0" applyFont="1" applyAlignment="1" applyProtection="1">
      <alignment vertical="top" wrapText="1"/>
    </xf>
    <xf numFmtId="0" fontId="4" fillId="3" borderId="0" xfId="0" applyFont="1" applyFill="1" applyAlignment="1" applyProtection="1">
      <alignment vertical="top" wrapText="1"/>
    </xf>
    <xf numFmtId="0" fontId="5" fillId="3" borderId="0" xfId="0" applyFont="1" applyFill="1" applyAlignment="1" applyProtection="1">
      <alignment vertical="top" wrapText="1"/>
    </xf>
    <xf numFmtId="0" fontId="7" fillId="0" borderId="0" xfId="0" applyFont="1" applyAlignment="1" applyProtection="1">
      <alignment vertical="top" wrapText="1"/>
    </xf>
    <xf numFmtId="0" fontId="7" fillId="0" borderId="0" xfId="0" applyFont="1" applyAlignment="1" applyProtection="1">
      <alignment vertical="center" wrapText="1"/>
    </xf>
    <xf numFmtId="0" fontId="7" fillId="0" borderId="0" xfId="0" applyFont="1" applyAlignment="1" applyProtection="1">
      <alignment vertical="top"/>
    </xf>
    <xf numFmtId="0" fontId="7" fillId="0" borderId="0" xfId="0" applyFont="1" applyBorder="1" applyAlignment="1" applyProtection="1">
      <alignment vertical="top"/>
    </xf>
    <xf numFmtId="0" fontId="5" fillId="0" borderId="0" xfId="0" applyFont="1" applyAlignment="1" applyProtection="1">
      <alignment vertical="top"/>
    </xf>
    <xf numFmtId="3" fontId="7" fillId="0" borderId="0" xfId="0" applyNumberFormat="1" applyFont="1" applyAlignment="1" applyProtection="1">
      <alignment vertical="top" wrapText="1"/>
    </xf>
    <xf numFmtId="3" fontId="7" fillId="0" borderId="0" xfId="0" applyNumberFormat="1" applyFont="1" applyAlignment="1" applyProtection="1">
      <alignment vertical="center" wrapText="1"/>
    </xf>
    <xf numFmtId="0" fontId="12" fillId="0" borderId="2" xfId="0" applyFont="1" applyFill="1" applyBorder="1" applyAlignment="1" applyProtection="1">
      <alignment horizontal="left" vertical="center"/>
    </xf>
    <xf numFmtId="0" fontId="5" fillId="0" borderId="0" xfId="0" applyFont="1" applyProtection="1"/>
    <xf numFmtId="0" fontId="6" fillId="0" borderId="3" xfId="0" applyFont="1" applyFill="1" applyBorder="1" applyAlignment="1" applyProtection="1">
      <alignment vertical="center"/>
    </xf>
    <xf numFmtId="3" fontId="7" fillId="0" borderId="0" xfId="0" applyNumberFormat="1" applyFont="1" applyAlignment="1" applyProtection="1">
      <alignment vertical="top"/>
    </xf>
    <xf numFmtId="0" fontId="7" fillId="0" borderId="0" xfId="0" applyFont="1" applyAlignment="1" applyProtection="1">
      <alignment vertical="center"/>
    </xf>
    <xf numFmtId="0" fontId="8" fillId="0" borderId="0" xfId="0" applyFont="1" applyAlignment="1" applyProtection="1">
      <alignment vertical="top"/>
    </xf>
    <xf numFmtId="0" fontId="11" fillId="0" borderId="0" xfId="0" applyFont="1" applyFill="1" applyBorder="1" applyAlignment="1" applyProtection="1">
      <alignment vertical="top" wrapText="1"/>
    </xf>
    <xf numFmtId="3" fontId="5" fillId="3" borderId="52" xfId="0" applyNumberFormat="1" applyFont="1" applyFill="1" applyBorder="1" applyAlignment="1" applyProtection="1">
      <alignment horizontal="center" vertical="center" wrapText="1"/>
    </xf>
    <xf numFmtId="0" fontId="5" fillId="0" borderId="0" xfId="0" applyFont="1" applyAlignment="1" applyProtection="1">
      <alignment horizontal="left" vertical="center" wrapText="1"/>
    </xf>
    <xf numFmtId="0" fontId="5" fillId="3" borderId="53" xfId="0" applyNumberFormat="1" applyFont="1" applyFill="1" applyBorder="1" applyAlignment="1" applyProtection="1">
      <alignment horizontal="center" vertical="center" wrapText="1"/>
    </xf>
    <xf numFmtId="3" fontId="5" fillId="3" borderId="54" xfId="0" applyNumberFormat="1" applyFont="1" applyFill="1" applyBorder="1" applyAlignment="1" applyProtection="1">
      <alignment horizontal="center" vertical="center" wrapText="1"/>
    </xf>
    <xf numFmtId="0" fontId="6" fillId="0" borderId="55" xfId="0" applyFont="1" applyFill="1" applyBorder="1" applyAlignment="1" applyProtection="1">
      <alignment vertical="center" wrapText="1"/>
    </xf>
    <xf numFmtId="0" fontId="5" fillId="0" borderId="0" xfId="0" applyFont="1" applyAlignment="1" applyProtection="1">
      <alignmen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vertical="center"/>
    </xf>
    <xf numFmtId="49" fontId="5" fillId="3" borderId="56" xfId="0" applyNumberFormat="1" applyFont="1" applyFill="1" applyBorder="1" applyAlignment="1" applyProtection="1">
      <alignment horizontal="center" vertical="center"/>
      <protection locked="0"/>
    </xf>
    <xf numFmtId="14" fontId="5" fillId="0" borderId="0" xfId="0" applyNumberFormat="1" applyFont="1" applyAlignment="1" applyProtection="1">
      <alignment vertical="center"/>
    </xf>
    <xf numFmtId="0" fontId="6" fillId="0" borderId="2" xfId="0" applyFont="1" applyFill="1" applyBorder="1" applyAlignment="1" applyProtection="1">
      <alignment horizontal="justify" vertical="center" wrapText="1" shrinkToFit="1"/>
    </xf>
    <xf numFmtId="0" fontId="18" fillId="0" borderId="0" xfId="0" applyFont="1" applyAlignment="1" applyProtection="1">
      <alignment vertical="center"/>
    </xf>
    <xf numFmtId="0" fontId="6" fillId="0" borderId="6" xfId="0" applyFont="1" applyFill="1" applyBorder="1" applyAlignment="1" applyProtection="1">
      <alignment horizontal="justify" vertical="center" wrapText="1" shrinkToFit="1"/>
    </xf>
    <xf numFmtId="0" fontId="5" fillId="3" borderId="0" xfId="0" applyFont="1" applyFill="1" applyAlignment="1" applyProtection="1">
      <alignment vertical="center"/>
    </xf>
    <xf numFmtId="0" fontId="6" fillId="0" borderId="7" xfId="0" applyFont="1" applyFill="1" applyBorder="1" applyAlignment="1" applyProtection="1">
      <alignment horizontal="justify" vertical="center" wrapText="1" shrinkToFit="1"/>
    </xf>
    <xf numFmtId="0" fontId="19" fillId="0" borderId="2" xfId="0" applyFont="1" applyFill="1" applyBorder="1" applyAlignment="1" applyProtection="1">
      <alignment horizontal="left" vertical="center"/>
    </xf>
    <xf numFmtId="0" fontId="6" fillId="0" borderId="7" xfId="0" applyFont="1" applyFill="1" applyBorder="1" applyAlignment="1" applyProtection="1">
      <alignment vertical="center"/>
    </xf>
    <xf numFmtId="0" fontId="6" fillId="0" borderId="57" xfId="0" applyFont="1" applyFill="1" applyBorder="1" applyAlignment="1" applyProtection="1">
      <alignment horizontal="justify" vertical="center" wrapText="1" shrinkToFi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left" vertical="center" wrapText="1"/>
    </xf>
    <xf numFmtId="0" fontId="13" fillId="0" borderId="0" xfId="0" applyFont="1" applyFill="1" applyBorder="1" applyAlignment="1" applyProtection="1">
      <alignment horizontal="right" vertical="center" wrapText="1"/>
    </xf>
    <xf numFmtId="0" fontId="7" fillId="0" borderId="0" xfId="0" applyFont="1" applyBorder="1" applyAlignment="1" applyProtection="1">
      <alignment vertical="center"/>
    </xf>
    <xf numFmtId="0" fontId="13" fillId="0" borderId="12" xfId="0" applyFont="1" applyFill="1" applyBorder="1" applyAlignment="1" applyProtection="1">
      <alignment vertical="center"/>
    </xf>
    <xf numFmtId="0" fontId="7" fillId="0" borderId="11" xfId="0" applyFont="1" applyFill="1" applyBorder="1" applyAlignment="1" applyProtection="1">
      <alignment horizontal="left" vertical="center" wrapText="1"/>
    </xf>
    <xf numFmtId="0" fontId="4" fillId="0" borderId="0" xfId="0" applyFont="1" applyFill="1" applyBorder="1" applyAlignment="1" applyProtection="1">
      <alignment horizontal="center" vertical="top" wrapText="1"/>
    </xf>
    <xf numFmtId="0" fontId="4" fillId="0" borderId="0" xfId="0" applyFont="1" applyFill="1" applyAlignment="1" applyProtection="1">
      <alignment vertical="top" wrapText="1"/>
    </xf>
    <xf numFmtId="0" fontId="5" fillId="0" borderId="0" xfId="0" applyFont="1" applyFill="1" applyAlignment="1" applyProtection="1">
      <alignment vertical="top" wrapText="1"/>
    </xf>
    <xf numFmtId="0" fontId="4" fillId="3" borderId="13" xfId="0" applyFont="1" applyFill="1" applyBorder="1" applyAlignment="1" applyProtection="1">
      <alignment horizontal="center" vertical="top" wrapText="1"/>
    </xf>
    <xf numFmtId="0" fontId="4" fillId="3" borderId="14" xfId="0" applyFont="1" applyFill="1" applyBorder="1" applyAlignment="1" applyProtection="1">
      <alignment horizontal="center" vertical="top" wrapText="1"/>
    </xf>
    <xf numFmtId="0" fontId="5" fillId="0" borderId="0" xfId="0" applyFont="1" applyFill="1" applyBorder="1" applyProtection="1"/>
    <xf numFmtId="0" fontId="20" fillId="0" borderId="0" xfId="0" applyFont="1" applyAlignment="1" applyProtection="1">
      <alignment vertical="center"/>
    </xf>
    <xf numFmtId="0" fontId="20" fillId="0" borderId="0" xfId="0" applyFont="1" applyAlignment="1" applyProtection="1">
      <alignment horizontal="left" vertical="center"/>
    </xf>
    <xf numFmtId="0" fontId="21" fillId="0" borderId="0" xfId="0" applyFont="1" applyAlignment="1" applyProtection="1">
      <alignment horizontal="left" vertical="center"/>
    </xf>
    <xf numFmtId="0" fontId="22" fillId="0" borderId="0" xfId="0" applyFont="1" applyFill="1" applyAlignment="1" applyProtection="1">
      <alignment vertical="top"/>
    </xf>
    <xf numFmtId="0" fontId="4" fillId="0" borderId="9" xfId="0" applyFont="1" applyFill="1" applyBorder="1" applyAlignment="1" applyProtection="1">
      <alignment horizontal="center" vertical="center" wrapText="1"/>
    </xf>
    <xf numFmtId="0" fontId="13" fillId="0" borderId="58" xfId="0" applyFont="1" applyFill="1" applyBorder="1" applyAlignment="1" applyProtection="1">
      <alignment horizontal="left" vertical="center"/>
    </xf>
    <xf numFmtId="0" fontId="13" fillId="0" borderId="59" xfId="0" applyFont="1" applyFill="1" applyBorder="1" applyAlignment="1" applyProtection="1">
      <alignment vertical="center" wrapText="1"/>
    </xf>
    <xf numFmtId="0" fontId="13" fillId="0" borderId="12" xfId="0" applyFont="1" applyFill="1" applyBorder="1" applyAlignment="1" applyProtection="1">
      <alignment horizontal="left" vertical="center" wrapText="1" shrinkToFit="1"/>
    </xf>
    <xf numFmtId="0" fontId="13" fillId="0" borderId="15" xfId="0" applyFont="1" applyFill="1" applyBorder="1" applyAlignment="1" applyProtection="1">
      <alignment vertical="center" wrapText="1"/>
    </xf>
    <xf numFmtId="0" fontId="7" fillId="0" borderId="15" xfId="0" applyFont="1" applyFill="1" applyBorder="1" applyAlignment="1" applyProtection="1">
      <alignment vertical="center"/>
    </xf>
    <xf numFmtId="0" fontId="13" fillId="0" borderId="15"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12" xfId="0" applyFont="1" applyFill="1" applyBorder="1" applyAlignment="1" applyProtection="1">
      <alignment vertical="center"/>
    </xf>
    <xf numFmtId="0" fontId="13" fillId="0" borderId="16" xfId="0" applyFont="1" applyFill="1" applyBorder="1" applyAlignment="1" applyProtection="1">
      <alignment vertical="center"/>
    </xf>
    <xf numFmtId="0" fontId="13" fillId="0" borderId="13"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4" xfId="0" applyFont="1" applyFill="1" applyBorder="1" applyAlignment="1" applyProtection="1">
      <alignment vertical="center"/>
    </xf>
    <xf numFmtId="0" fontId="7" fillId="0" borderId="18" xfId="0" applyFont="1" applyFill="1" applyBorder="1" applyAlignment="1" applyProtection="1">
      <alignment vertical="center"/>
    </xf>
    <xf numFmtId="0" fontId="13" fillId="0" borderId="19" xfId="0" applyFont="1" applyFill="1" applyBorder="1" applyAlignment="1" applyProtection="1">
      <alignment vertical="center"/>
    </xf>
    <xf numFmtId="0" fontId="7" fillId="0" borderId="20" xfId="0" applyFont="1" applyFill="1" applyBorder="1" applyAlignment="1" applyProtection="1">
      <alignment vertical="center"/>
    </xf>
    <xf numFmtId="0" fontId="13" fillId="0" borderId="0" xfId="0" applyFont="1" applyFill="1" applyBorder="1" applyAlignment="1" applyProtection="1">
      <alignment vertical="top"/>
    </xf>
    <xf numFmtId="0" fontId="7"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24" xfId="0" applyFont="1" applyFill="1" applyBorder="1" applyAlignment="1" applyProtection="1">
      <alignment vertical="center"/>
    </xf>
    <xf numFmtId="0" fontId="13" fillId="0" borderId="3" xfId="0" applyFont="1" applyFill="1" applyBorder="1" applyAlignment="1" applyProtection="1">
      <alignment vertical="center"/>
    </xf>
    <xf numFmtId="0" fontId="13" fillId="0" borderId="22" xfId="0" applyFont="1" applyFill="1" applyBorder="1" applyAlignment="1" applyProtection="1">
      <alignment vertical="center" wrapText="1"/>
    </xf>
    <xf numFmtId="0" fontId="7" fillId="0" borderId="15" xfId="0" applyFont="1" applyFill="1" applyBorder="1" applyAlignment="1" applyProtection="1">
      <alignment vertical="center" wrapText="1"/>
    </xf>
    <xf numFmtId="0" fontId="7" fillId="0" borderId="21" xfId="0" applyFont="1" applyFill="1" applyBorder="1" applyAlignment="1" applyProtection="1">
      <alignment vertical="center" wrapText="1"/>
    </xf>
    <xf numFmtId="0" fontId="7" fillId="0" borderId="7"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3" fontId="13" fillId="3" borderId="27" xfId="0" applyNumberFormat="1" applyFont="1" applyFill="1" applyBorder="1" applyAlignment="1" applyProtection="1">
      <alignment horizontal="center" vertical="center" wrapText="1"/>
    </xf>
    <xf numFmtId="0" fontId="7" fillId="0" borderId="27" xfId="0" applyFont="1" applyFill="1" applyBorder="1" applyAlignment="1" applyProtection="1">
      <alignment vertical="center" wrapText="1"/>
    </xf>
    <xf numFmtId="0" fontId="7" fillId="0" borderId="27" xfId="0"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wrapText="1"/>
      <protection locked="0"/>
    </xf>
    <xf numFmtId="0" fontId="7" fillId="0" borderId="11" xfId="0" applyFont="1" applyFill="1" applyBorder="1" applyAlignment="1" applyProtection="1">
      <alignment vertical="center" wrapText="1"/>
    </xf>
    <xf numFmtId="0" fontId="7" fillId="0" borderId="11" xfId="0" applyFont="1" applyFill="1" applyBorder="1" applyAlignment="1" applyProtection="1">
      <alignment horizontal="center" vertical="center" wrapText="1"/>
    </xf>
    <xf numFmtId="0" fontId="13" fillId="0" borderId="8" xfId="0" applyFont="1" applyFill="1" applyBorder="1" applyAlignment="1" applyProtection="1">
      <alignment vertical="center"/>
    </xf>
    <xf numFmtId="0" fontId="13" fillId="0" borderId="9"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9" xfId="0" applyFont="1" applyFill="1" applyBorder="1" applyAlignment="1" applyProtection="1">
      <alignment vertical="top"/>
    </xf>
    <xf numFmtId="0" fontId="7" fillId="0" borderId="28" xfId="0" applyFont="1" applyFill="1" applyBorder="1" applyAlignment="1" applyProtection="1">
      <alignment vertical="top"/>
    </xf>
    <xf numFmtId="0" fontId="13" fillId="0" borderId="29" xfId="0" applyFont="1" applyFill="1" applyBorder="1" applyAlignment="1" applyProtection="1">
      <alignment vertical="center"/>
    </xf>
    <xf numFmtId="0" fontId="13" fillId="0" borderId="1" xfId="0" applyFont="1" applyFill="1" applyBorder="1" applyAlignment="1" applyProtection="1">
      <alignment vertical="top" wrapText="1"/>
    </xf>
    <xf numFmtId="0" fontId="7" fillId="0" borderId="1" xfId="0" applyFont="1" applyFill="1" applyBorder="1" applyAlignment="1" applyProtection="1">
      <alignment vertical="top" wrapText="1"/>
    </xf>
    <xf numFmtId="0" fontId="7" fillId="0" borderId="1" xfId="0" applyFont="1" applyFill="1" applyBorder="1" applyAlignment="1" applyProtection="1">
      <alignment vertical="top"/>
    </xf>
    <xf numFmtId="9" fontId="7" fillId="0" borderId="30" xfId="2" applyFont="1" applyFill="1" applyBorder="1" applyAlignment="1" applyProtection="1">
      <alignment horizontal="center" vertical="center"/>
    </xf>
    <xf numFmtId="0" fontId="13" fillId="0" borderId="14" xfId="0" applyFont="1" applyFill="1" applyBorder="1" applyAlignment="1" applyProtection="1">
      <alignment vertical="top" wrapText="1"/>
    </xf>
    <xf numFmtId="0" fontId="7" fillId="0" borderId="14" xfId="0" applyFont="1" applyFill="1" applyBorder="1" applyAlignment="1" applyProtection="1">
      <alignment vertical="top" wrapText="1"/>
    </xf>
    <xf numFmtId="0" fontId="7" fillId="0" borderId="14" xfId="0" applyFont="1" applyFill="1" applyBorder="1" applyAlignment="1" applyProtection="1">
      <alignment vertical="top"/>
    </xf>
    <xf numFmtId="0" fontId="7" fillId="0" borderId="31" xfId="0" applyFont="1" applyFill="1" applyBorder="1" applyAlignment="1" applyProtection="1">
      <alignment vertical="top"/>
    </xf>
    <xf numFmtId="0" fontId="13" fillId="4" borderId="60" xfId="0" applyFont="1" applyFill="1" applyBorder="1" applyAlignment="1" applyProtection="1">
      <alignment vertical="center"/>
    </xf>
    <xf numFmtId="0" fontId="7" fillId="4" borderId="61" xfId="0" applyFont="1" applyFill="1" applyBorder="1" applyAlignment="1" applyProtection="1">
      <alignment vertical="top"/>
    </xf>
    <xf numFmtId="0" fontId="7" fillId="4" borderId="62" xfId="0" applyFont="1" applyFill="1" applyBorder="1" applyAlignment="1" applyProtection="1">
      <alignment vertical="top"/>
    </xf>
    <xf numFmtId="0" fontId="13" fillId="0" borderId="3" xfId="0" applyFont="1" applyFill="1" applyBorder="1" applyAlignment="1" applyProtection="1">
      <alignment horizontal="left" vertical="center" wrapText="1"/>
    </xf>
    <xf numFmtId="0" fontId="23" fillId="0" borderId="0" xfId="0" applyFont="1" applyAlignment="1" applyProtection="1">
      <alignment vertical="center" wrapText="1"/>
    </xf>
    <xf numFmtId="0" fontId="13" fillId="0" borderId="19" xfId="0" applyFont="1" applyFill="1" applyBorder="1" applyAlignment="1" applyProtection="1">
      <alignment horizontal="left" vertical="center" wrapText="1" shrinkToFit="1"/>
    </xf>
    <xf numFmtId="0" fontId="17" fillId="0" borderId="1" xfId="0" applyFont="1" applyFill="1" applyBorder="1" applyAlignment="1" applyProtection="1">
      <alignment horizontal="left" vertical="top"/>
    </xf>
    <xf numFmtId="3" fontId="14" fillId="0" borderId="1" xfId="0" applyNumberFormat="1" applyFont="1" applyFill="1" applyBorder="1" applyAlignment="1" applyProtection="1">
      <alignment horizontal="right" vertical="top" wrapText="1"/>
    </xf>
    <xf numFmtId="0" fontId="17" fillId="0" borderId="0" xfId="0" applyFont="1" applyAlignment="1" applyProtection="1">
      <alignment vertical="center" wrapText="1"/>
    </xf>
    <xf numFmtId="0" fontId="23" fillId="0" borderId="2" xfId="0" applyFont="1" applyBorder="1" applyAlignment="1" applyProtection="1">
      <alignment horizontal="left" vertical="center" wrapText="1"/>
    </xf>
    <xf numFmtId="0" fontId="24" fillId="0" borderId="0" xfId="0" applyFont="1" applyFill="1" applyAlignment="1" applyProtection="1">
      <alignment vertical="center"/>
    </xf>
    <xf numFmtId="0" fontId="24" fillId="0" borderId="0" xfId="0" applyFont="1" applyAlignment="1" applyProtection="1">
      <alignment vertical="center"/>
    </xf>
    <xf numFmtId="164" fontId="5" fillId="0" borderId="63" xfId="0" applyNumberFormat="1" applyFont="1" applyFill="1" applyBorder="1" applyAlignment="1" applyProtection="1">
      <alignment horizontal="center" vertical="center" wrapText="1"/>
    </xf>
    <xf numFmtId="0" fontId="6" fillId="0" borderId="13" xfId="0" applyFont="1" applyFill="1" applyBorder="1" applyAlignment="1" applyProtection="1">
      <alignment vertical="center" wrapText="1"/>
    </xf>
    <xf numFmtId="0" fontId="5" fillId="0" borderId="64" xfId="0" applyFont="1" applyFill="1" applyBorder="1" applyAlignment="1" applyProtection="1">
      <alignment horizontal="center" vertical="center"/>
    </xf>
    <xf numFmtId="0" fontId="5" fillId="0" borderId="65" xfId="0" applyNumberFormat="1" applyFont="1" applyFill="1" applyBorder="1" applyAlignment="1" applyProtection="1">
      <alignment horizontal="center" vertical="center" wrapText="1"/>
    </xf>
    <xf numFmtId="0" fontId="25" fillId="0" borderId="0" xfId="0" applyFont="1" applyFill="1" applyProtection="1"/>
    <xf numFmtId="0" fontId="5" fillId="0" borderId="66" xfId="0" applyNumberFormat="1" applyFont="1" applyFill="1" applyBorder="1" applyAlignment="1" applyProtection="1">
      <alignment horizontal="center" vertical="center" wrapText="1"/>
    </xf>
    <xf numFmtId="3" fontId="5" fillId="3" borderId="67" xfId="0" applyNumberFormat="1" applyFont="1" applyFill="1" applyBorder="1" applyAlignment="1" applyProtection="1">
      <alignment horizontal="center" vertical="center" wrapText="1"/>
    </xf>
    <xf numFmtId="0" fontId="5" fillId="3" borderId="67" xfId="0" applyNumberFormat="1" applyFont="1" applyFill="1" applyBorder="1" applyAlignment="1" applyProtection="1">
      <alignment horizontal="center" vertical="center" wrapText="1"/>
    </xf>
    <xf numFmtId="49" fontId="3" fillId="3" borderId="67" xfId="1" applyNumberFormat="1" applyFill="1" applyBorder="1" applyAlignment="1" applyProtection="1">
      <alignment horizontal="center" vertical="center" wrapText="1"/>
    </xf>
    <xf numFmtId="0" fontId="5" fillId="0" borderId="66" xfId="0" applyFont="1" applyFill="1" applyBorder="1" applyAlignment="1" applyProtection="1">
      <alignment horizontal="center" vertical="center"/>
    </xf>
    <xf numFmtId="0" fontId="5" fillId="3" borderId="64" xfId="0" applyNumberFormat="1" applyFont="1" applyFill="1" applyBorder="1" applyAlignment="1" applyProtection="1">
      <alignment horizontal="center" vertical="center" wrapText="1"/>
    </xf>
    <xf numFmtId="0" fontId="5" fillId="3" borderId="66" xfId="0" applyNumberFormat="1" applyFont="1" applyFill="1" applyBorder="1" applyAlignment="1" applyProtection="1">
      <alignment horizontal="center" vertical="center" wrapText="1"/>
    </xf>
    <xf numFmtId="14" fontId="5" fillId="3" borderId="68" xfId="0" applyNumberFormat="1" applyFont="1" applyFill="1" applyBorder="1" applyAlignment="1" applyProtection="1">
      <alignment horizontal="center" vertical="center" wrapText="1"/>
    </xf>
    <xf numFmtId="0" fontId="5" fillId="3" borderId="69" xfId="0" applyNumberFormat="1" applyFont="1" applyFill="1" applyBorder="1" applyAlignment="1" applyProtection="1">
      <alignment horizontal="center" vertical="center" wrapText="1"/>
    </xf>
    <xf numFmtId="0" fontId="9" fillId="0" borderId="0" xfId="0" applyFont="1" applyFill="1" applyBorder="1" applyProtection="1"/>
    <xf numFmtId="0" fontId="6" fillId="0" borderId="55" xfId="0" applyFont="1" applyFill="1" applyBorder="1" applyAlignment="1" applyProtection="1">
      <alignment vertical="center"/>
    </xf>
    <xf numFmtId="0" fontId="6" fillId="0" borderId="55" xfId="0" applyFont="1" applyFill="1" applyBorder="1" applyAlignment="1" applyProtection="1">
      <alignment horizontal="left" vertical="center"/>
    </xf>
    <xf numFmtId="0" fontId="6" fillId="0" borderId="3" xfId="0" applyFont="1" applyFill="1" applyBorder="1" applyAlignment="1" applyProtection="1">
      <alignment vertical="center" wrapText="1"/>
    </xf>
    <xf numFmtId="0" fontId="6" fillId="0" borderId="5" xfId="0" applyFont="1" applyFill="1" applyBorder="1" applyAlignment="1" applyProtection="1">
      <alignment horizontal="justify" vertical="center" wrapText="1" shrinkToFit="1"/>
    </xf>
    <xf numFmtId="0" fontId="6" fillId="0" borderId="3" xfId="0" applyFont="1" applyFill="1" applyBorder="1" applyAlignment="1" applyProtection="1">
      <alignment horizontal="justify" vertical="center" wrapText="1" shrinkToFit="1"/>
    </xf>
    <xf numFmtId="0" fontId="6" fillId="0" borderId="55" xfId="0" applyFont="1" applyFill="1" applyBorder="1" applyAlignment="1" applyProtection="1">
      <alignment horizontal="justify" vertical="center" wrapText="1" shrinkToFit="1"/>
    </xf>
    <xf numFmtId="3" fontId="5" fillId="0" borderId="65" xfId="0" applyNumberFormat="1" applyFont="1" applyFill="1" applyBorder="1" applyAlignment="1" applyProtection="1">
      <alignment horizontal="center" vertical="center" wrapText="1"/>
      <protection locked="0"/>
    </xf>
    <xf numFmtId="0" fontId="5" fillId="0" borderId="65"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xf>
    <xf numFmtId="0" fontId="5" fillId="0" borderId="70" xfId="0" applyFont="1" applyFill="1" applyBorder="1" applyAlignment="1" applyProtection="1">
      <alignment horizontal="center" vertical="center"/>
    </xf>
    <xf numFmtId="1" fontId="5" fillId="3" borderId="71" xfId="0" applyNumberFormat="1" applyFont="1" applyFill="1" applyBorder="1" applyAlignment="1" applyProtection="1">
      <alignment horizontal="center" vertical="center" wrapText="1"/>
    </xf>
    <xf numFmtId="0" fontId="5" fillId="0" borderId="0" xfId="0" applyFont="1" applyProtection="1"/>
    <xf numFmtId="0" fontId="5" fillId="0" borderId="0" xfId="0" applyFont="1" applyAlignment="1" applyProtection="1">
      <alignment vertical="center" wrapText="1"/>
    </xf>
    <xf numFmtId="0" fontId="4" fillId="2" borderId="2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5"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5" fillId="4" borderId="72" xfId="0" applyFont="1" applyFill="1" applyBorder="1" applyAlignment="1" applyProtection="1">
      <alignment horizontal="left" vertical="center" wrapText="1"/>
    </xf>
    <xf numFmtId="0" fontId="5" fillId="4" borderId="73" xfId="0" applyFont="1" applyFill="1" applyBorder="1" applyAlignment="1" applyProtection="1">
      <alignment horizontal="left" vertical="center" wrapText="1"/>
    </xf>
    <xf numFmtId="0" fontId="5" fillId="4" borderId="74" xfId="0" applyFont="1" applyFill="1" applyBorder="1" applyAlignment="1" applyProtection="1">
      <alignment horizontal="left" vertical="center" wrapText="1"/>
    </xf>
    <xf numFmtId="0" fontId="4" fillId="2" borderId="29" xfId="0" applyFont="1" applyFill="1" applyBorder="1" applyAlignment="1" applyProtection="1">
      <alignment horizontal="center" vertical="top" wrapText="1"/>
    </xf>
    <xf numFmtId="0" fontId="4" fillId="2" borderId="32" xfId="0" applyFont="1" applyFill="1" applyBorder="1" applyAlignment="1" applyProtection="1">
      <alignment horizontal="center" vertical="top" wrapText="1"/>
    </xf>
    <xf numFmtId="0" fontId="19" fillId="0" borderId="29" xfId="0" applyFont="1" applyFill="1" applyBorder="1" applyAlignment="1" applyProtection="1">
      <alignment horizontal="center" vertical="center"/>
    </xf>
    <xf numFmtId="0" fontId="19" fillId="0" borderId="32" xfId="0" applyFont="1" applyFill="1" applyBorder="1" applyAlignment="1" applyProtection="1">
      <alignment horizontal="center" vertical="center"/>
    </xf>
    <xf numFmtId="0" fontId="23" fillId="0" borderId="2" xfId="0" applyFont="1" applyBorder="1" applyAlignment="1" applyProtection="1">
      <alignment horizontal="left" vertical="center" wrapText="1"/>
    </xf>
    <xf numFmtId="0" fontId="26" fillId="4" borderId="75" xfId="0" applyFont="1" applyFill="1" applyBorder="1" applyAlignment="1" applyProtection="1">
      <alignment horizontal="center" wrapText="1"/>
    </xf>
    <xf numFmtId="0" fontId="26" fillId="4" borderId="0" xfId="0" applyFont="1" applyFill="1" applyBorder="1" applyAlignment="1" applyProtection="1">
      <alignment wrapText="1"/>
    </xf>
    <xf numFmtId="0" fontId="26" fillId="4" borderId="76" xfId="0" applyFont="1" applyFill="1" applyBorder="1" applyAlignment="1" applyProtection="1">
      <alignment wrapText="1"/>
    </xf>
    <xf numFmtId="0" fontId="26" fillId="4" borderId="75" xfId="0" applyFont="1" applyFill="1" applyBorder="1" applyAlignment="1" applyProtection="1">
      <alignment wrapText="1"/>
    </xf>
    <xf numFmtId="0" fontId="26" fillId="4" borderId="77" xfId="0" applyFont="1" applyFill="1" applyBorder="1" applyAlignment="1" applyProtection="1">
      <alignment wrapText="1"/>
    </xf>
    <xf numFmtId="0" fontId="26" fillId="4" borderId="78" xfId="0" applyFont="1" applyFill="1" applyBorder="1" applyAlignment="1" applyProtection="1">
      <alignment wrapText="1"/>
    </xf>
    <xf numFmtId="0" fontId="26" fillId="4" borderId="79" xfId="0" applyFont="1" applyFill="1" applyBorder="1" applyAlignment="1" applyProtection="1">
      <alignment wrapText="1"/>
    </xf>
    <xf numFmtId="3" fontId="13" fillId="0" borderId="33" xfId="0" applyNumberFormat="1" applyFont="1" applyFill="1" applyBorder="1" applyAlignment="1" applyProtection="1">
      <alignment horizontal="right" vertical="center" wrapText="1"/>
    </xf>
    <xf numFmtId="3" fontId="13" fillId="0" borderId="34" xfId="0" applyNumberFormat="1" applyFont="1" applyFill="1" applyBorder="1" applyAlignment="1" applyProtection="1">
      <alignment horizontal="right" vertical="center" wrapText="1"/>
    </xf>
    <xf numFmtId="0" fontId="13" fillId="0" borderId="35" xfId="0" applyFont="1" applyFill="1" applyBorder="1" applyAlignment="1" applyProtection="1">
      <alignment horizontal="right" vertical="center" wrapText="1"/>
    </xf>
    <xf numFmtId="3" fontId="7" fillId="3" borderId="80" xfId="0" applyNumberFormat="1" applyFont="1" applyFill="1" applyBorder="1" applyAlignment="1" applyProtection="1">
      <alignment horizontal="right" vertical="center" wrapText="1"/>
      <protection locked="0"/>
    </xf>
    <xf numFmtId="3" fontId="7" fillId="3" borderId="81" xfId="0" applyNumberFormat="1" applyFont="1" applyFill="1" applyBorder="1" applyAlignment="1" applyProtection="1">
      <alignment horizontal="right" vertical="center" wrapText="1"/>
      <protection locked="0"/>
    </xf>
    <xf numFmtId="3" fontId="7" fillId="3" borderId="82" xfId="0" applyNumberFormat="1" applyFont="1" applyFill="1" applyBorder="1" applyAlignment="1" applyProtection="1">
      <alignment horizontal="right" vertical="center" wrapText="1"/>
      <protection locked="0"/>
    </xf>
    <xf numFmtId="3" fontId="7" fillId="3" borderId="83" xfId="0" applyNumberFormat="1" applyFont="1" applyFill="1" applyBorder="1" applyAlignment="1" applyProtection="1">
      <alignment horizontal="right" vertical="center" wrapText="1"/>
      <protection locked="0"/>
    </xf>
    <xf numFmtId="3" fontId="7" fillId="3" borderId="84" xfId="0" applyNumberFormat="1" applyFont="1" applyFill="1" applyBorder="1" applyAlignment="1" applyProtection="1">
      <alignment horizontal="right" vertical="center" wrapText="1"/>
      <protection locked="0"/>
    </xf>
    <xf numFmtId="3" fontId="7" fillId="3" borderId="85" xfId="0" applyNumberFormat="1" applyFont="1" applyFill="1" applyBorder="1" applyAlignment="1" applyProtection="1">
      <alignment horizontal="right" vertical="center" wrapText="1"/>
      <protection locked="0"/>
    </xf>
    <xf numFmtId="3" fontId="13" fillId="0" borderId="36" xfId="0" applyNumberFormat="1" applyFont="1" applyFill="1" applyBorder="1" applyAlignment="1" applyProtection="1">
      <alignment horizontal="right" vertical="center" wrapText="1"/>
    </xf>
    <xf numFmtId="3" fontId="13" fillId="0" borderId="37" xfId="0" applyNumberFormat="1" applyFont="1" applyFill="1" applyBorder="1" applyAlignment="1" applyProtection="1">
      <alignment horizontal="right" vertical="center" wrapText="1"/>
    </xf>
    <xf numFmtId="3" fontId="13" fillId="0" borderId="38" xfId="0" applyNumberFormat="1" applyFont="1" applyFill="1" applyBorder="1" applyAlignment="1" applyProtection="1">
      <alignment horizontal="right" vertical="center" wrapText="1"/>
    </xf>
    <xf numFmtId="3" fontId="13" fillId="0" borderId="39" xfId="0" applyNumberFormat="1" applyFont="1" applyFill="1" applyBorder="1" applyAlignment="1" applyProtection="1">
      <alignment horizontal="center" vertical="center" wrapText="1"/>
    </xf>
    <xf numFmtId="3" fontId="13" fillId="0" borderId="32" xfId="0" applyNumberFormat="1" applyFont="1" applyFill="1" applyBorder="1" applyAlignment="1" applyProtection="1">
      <alignment horizontal="center" vertical="center" wrapText="1"/>
    </xf>
    <xf numFmtId="0" fontId="20" fillId="0" borderId="86"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7" fillId="0" borderId="37"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21" fillId="0" borderId="9" xfId="0" applyFont="1" applyBorder="1" applyAlignment="1" applyProtection="1">
      <alignment vertical="center" wrapText="1"/>
    </xf>
    <xf numFmtId="0" fontId="21" fillId="0" borderId="28" xfId="0" applyFont="1" applyBorder="1" applyAlignment="1" applyProtection="1">
      <alignment vertical="center" wrapText="1"/>
    </xf>
    <xf numFmtId="14" fontId="7" fillId="0" borderId="22" xfId="0" applyNumberFormat="1" applyFont="1" applyFill="1" applyBorder="1" applyAlignment="1" applyProtection="1">
      <alignment horizontal="center" vertical="center" wrapText="1"/>
    </xf>
    <xf numFmtId="14" fontId="7" fillId="0" borderId="23" xfId="0" applyNumberFormat="1" applyFont="1" applyFill="1" applyBorder="1" applyAlignment="1" applyProtection="1">
      <alignment horizontal="center" vertical="center" wrapText="1"/>
    </xf>
    <xf numFmtId="14" fontId="7" fillId="0" borderId="43" xfId="0" applyNumberFormat="1"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88"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76" xfId="0" applyFont="1" applyFill="1" applyBorder="1" applyAlignment="1" applyProtection="1">
      <alignment horizontal="left" vertical="top" wrapText="1"/>
    </xf>
    <xf numFmtId="0" fontId="5" fillId="0" borderId="13"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89" xfId="0" applyFont="1" applyFill="1" applyBorder="1" applyAlignment="1" applyProtection="1">
      <alignment horizontal="left" vertical="top" wrapText="1"/>
    </xf>
    <xf numFmtId="3" fontId="13" fillId="0" borderId="40" xfId="0" applyNumberFormat="1" applyFont="1" applyFill="1" applyBorder="1" applyAlignment="1" applyProtection="1">
      <alignment horizontal="center" vertical="center" wrapText="1"/>
    </xf>
    <xf numFmtId="3" fontId="13" fillId="0" borderId="41" xfId="0" applyNumberFormat="1" applyFont="1" applyFill="1" applyBorder="1" applyAlignment="1" applyProtection="1">
      <alignment horizontal="center" vertical="center" wrapText="1"/>
    </xf>
    <xf numFmtId="3" fontId="13" fillId="0" borderId="25" xfId="0" applyNumberFormat="1" applyFont="1" applyFill="1" applyBorder="1" applyAlignment="1" applyProtection="1">
      <alignment horizontal="center" vertical="center" wrapText="1"/>
    </xf>
    <xf numFmtId="3" fontId="13" fillId="0" borderId="42" xfId="0" applyNumberFormat="1" applyFont="1" applyFill="1" applyBorder="1" applyAlignment="1" applyProtection="1">
      <alignment horizontal="center" vertical="center" wrapText="1"/>
    </xf>
    <xf numFmtId="14" fontId="13" fillId="3" borderId="72" xfId="0" applyNumberFormat="1" applyFont="1" applyFill="1" applyBorder="1" applyAlignment="1" applyProtection="1">
      <alignment horizontal="center" vertical="center"/>
      <protection locked="0"/>
    </xf>
    <xf numFmtId="14" fontId="13" fillId="3" borderId="73" xfId="0" applyNumberFormat="1" applyFont="1" applyFill="1" applyBorder="1" applyAlignment="1" applyProtection="1">
      <alignment horizontal="center" vertical="center"/>
      <protection locked="0"/>
    </xf>
    <xf numFmtId="14" fontId="13" fillId="3" borderId="74" xfId="0"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42" xfId="0" applyFont="1" applyFill="1" applyBorder="1" applyAlignment="1" applyProtection="1">
      <alignment horizontal="center" vertical="center"/>
    </xf>
    <xf numFmtId="0" fontId="7" fillId="0" borderId="12" xfId="0" applyFont="1" applyBorder="1" applyAlignment="1" applyProtection="1">
      <alignment horizontal="left" vertical="center" wrapText="1"/>
    </xf>
    <xf numFmtId="0" fontId="3" fillId="0" borderId="22" xfId="1" applyFill="1" applyBorder="1" applyAlignment="1" applyProtection="1">
      <alignment horizontal="center" vertical="center"/>
    </xf>
    <xf numFmtId="0" fontId="16" fillId="0" borderId="23" xfId="1" applyFont="1" applyFill="1" applyBorder="1" applyAlignment="1" applyProtection="1">
      <alignment horizontal="center" vertical="center"/>
    </xf>
    <xf numFmtId="0" fontId="16" fillId="0" borderId="24" xfId="1" applyFont="1" applyFill="1" applyBorder="1" applyAlignment="1" applyProtection="1">
      <alignment horizontal="center" vertical="center"/>
    </xf>
    <xf numFmtId="0" fontId="7" fillId="0" borderId="3"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43" xfId="0" applyFont="1" applyFill="1" applyBorder="1" applyAlignment="1" applyProtection="1">
      <alignment horizontal="left" vertical="center" wrapText="1"/>
    </xf>
    <xf numFmtId="0" fontId="7" fillId="3" borderId="22" xfId="0" applyNumberFormat="1" applyFont="1" applyFill="1" applyBorder="1" applyAlignment="1" applyProtection="1">
      <alignment horizontal="center" vertical="center" wrapText="1"/>
    </xf>
    <xf numFmtId="0" fontId="7" fillId="3" borderId="23" xfId="0" applyNumberFormat="1" applyFont="1" applyFill="1" applyBorder="1" applyAlignment="1" applyProtection="1">
      <alignment horizontal="center" vertical="center" wrapText="1"/>
    </xf>
    <xf numFmtId="0" fontId="7" fillId="3" borderId="24" xfId="0" applyNumberFormat="1" applyFont="1" applyFill="1" applyBorder="1" applyAlignment="1" applyProtection="1">
      <alignment horizontal="center" vertical="center" wrapText="1"/>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22" xfId="0" applyNumberFormat="1" applyFont="1" applyBorder="1" applyAlignment="1" applyProtection="1">
      <alignment horizontal="center" vertical="center"/>
    </xf>
    <xf numFmtId="3" fontId="7" fillId="0" borderId="23" xfId="0" applyNumberFormat="1" applyFont="1" applyBorder="1" applyAlignment="1" applyProtection="1">
      <alignment horizontal="center" vertical="center"/>
    </xf>
    <xf numFmtId="3" fontId="7" fillId="0" borderId="24" xfId="0" applyNumberFormat="1"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34" xfId="0" applyFont="1" applyFill="1" applyBorder="1" applyAlignment="1" applyProtection="1">
      <alignment horizontal="left" vertical="center" wrapText="1"/>
    </xf>
    <xf numFmtId="0" fontId="7" fillId="0" borderId="45" xfId="0" applyFont="1" applyFill="1" applyBorder="1" applyAlignment="1" applyProtection="1">
      <alignment horizontal="left" vertical="center" wrapText="1"/>
    </xf>
    <xf numFmtId="0" fontId="7" fillId="3" borderId="22" xfId="0" applyFont="1" applyFill="1" applyBorder="1" applyAlignment="1" applyProtection="1">
      <alignment horizontal="left" vertical="center" wrapText="1"/>
    </xf>
    <xf numFmtId="0" fontId="7" fillId="3" borderId="23"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165" fontId="7" fillId="0" borderId="22" xfId="0" applyNumberFormat="1" applyFont="1" applyFill="1" applyBorder="1" applyAlignment="1" applyProtection="1">
      <alignment horizontal="center" vertical="center" wrapText="1"/>
    </xf>
    <xf numFmtId="165" fontId="7" fillId="0" borderId="23" xfId="0" applyNumberFormat="1" applyFont="1" applyFill="1" applyBorder="1" applyAlignment="1" applyProtection="1">
      <alignment horizontal="center" vertical="center" wrapText="1"/>
    </xf>
    <xf numFmtId="165" fontId="7" fillId="0" borderId="43" xfId="0" applyNumberFormat="1"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7" fillId="0" borderId="48" xfId="0" applyFont="1" applyFill="1" applyBorder="1" applyAlignment="1" applyProtection="1">
      <alignment horizontal="center" vertical="center" wrapTex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3" borderId="49" xfId="0" applyFont="1" applyFill="1" applyBorder="1" applyAlignment="1" applyProtection="1">
      <alignment horizontal="left" vertical="center" wrapText="1"/>
    </xf>
    <xf numFmtId="0" fontId="7" fillId="3" borderId="50" xfId="0" applyFont="1" applyFill="1" applyBorder="1" applyAlignment="1" applyProtection="1">
      <alignment horizontal="left" vertical="center" wrapText="1"/>
    </xf>
    <xf numFmtId="0" fontId="7" fillId="3" borderId="51" xfId="0" applyFont="1" applyFill="1" applyBorder="1" applyAlignment="1" applyProtection="1">
      <alignment horizontal="left" vertical="center" wrapText="1"/>
    </xf>
    <xf numFmtId="1" fontId="7" fillId="3" borderId="22" xfId="0" applyNumberFormat="1" applyFont="1" applyFill="1" applyBorder="1" applyAlignment="1" applyProtection="1">
      <alignment horizontal="center" vertical="center"/>
    </xf>
    <xf numFmtId="1" fontId="7" fillId="3" borderId="23" xfId="0" applyNumberFormat="1" applyFont="1" applyFill="1" applyBorder="1" applyAlignment="1" applyProtection="1">
      <alignment horizontal="center" vertical="center"/>
    </xf>
    <xf numFmtId="1" fontId="7" fillId="3" borderId="43" xfId="0" applyNumberFormat="1"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13" fillId="0" borderId="29"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7" fillId="0" borderId="37"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0"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14" fontId="7" fillId="3" borderId="90" xfId="0" applyNumberFormat="1" applyFont="1" applyFill="1" applyBorder="1" applyAlignment="1" applyProtection="1">
      <alignment horizontal="center" vertical="center"/>
      <protection locked="0"/>
    </xf>
    <xf numFmtId="14" fontId="7" fillId="3" borderId="84" xfId="0" applyNumberFormat="1" applyFont="1" applyFill="1" applyBorder="1" applyAlignment="1" applyProtection="1">
      <alignment horizontal="center" vertical="center"/>
      <protection locked="0"/>
    </xf>
    <xf numFmtId="14" fontId="7" fillId="3" borderId="91" xfId="0" applyNumberFormat="1" applyFont="1" applyFill="1" applyBorder="1" applyAlignment="1" applyProtection="1">
      <alignment horizontal="center" vertical="center"/>
      <protection locked="0"/>
    </xf>
    <xf numFmtId="14" fontId="7" fillId="3" borderId="80" xfId="0" applyNumberFormat="1" applyFont="1" applyFill="1" applyBorder="1" applyAlignment="1" applyProtection="1">
      <alignment horizontal="center" vertical="center"/>
      <protection locked="0"/>
    </xf>
    <xf numFmtId="14" fontId="7" fillId="3" borderId="81" xfId="0" applyNumberFormat="1" applyFont="1" applyFill="1" applyBorder="1" applyAlignment="1" applyProtection="1">
      <alignment horizontal="center" vertical="center"/>
      <protection locked="0"/>
    </xf>
    <xf numFmtId="14" fontId="7" fillId="3" borderId="82" xfId="0" applyNumberFormat="1" applyFont="1" applyFill="1" applyBorder="1" applyAlignment="1" applyProtection="1">
      <alignment horizontal="center" vertical="center"/>
      <protection locked="0"/>
    </xf>
    <xf numFmtId="3" fontId="7" fillId="3" borderId="34" xfId="0" applyNumberFormat="1" applyFont="1" applyFill="1" applyBorder="1" applyAlignment="1" applyProtection="1">
      <alignment horizontal="center" vertical="center"/>
      <protection locked="0"/>
    </xf>
    <xf numFmtId="3" fontId="7" fillId="3" borderId="40" xfId="0" applyNumberFormat="1" applyFont="1" applyFill="1" applyBorder="1" applyAlignment="1" applyProtection="1">
      <alignment horizontal="center" vertical="center"/>
      <protection locked="0"/>
    </xf>
    <xf numFmtId="3" fontId="7" fillId="3" borderId="41" xfId="0" applyNumberFormat="1"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cellXfs>
  <cellStyles count="3">
    <cellStyle name="Lien hypertexte" xfId="1" builtinId="8"/>
    <cellStyle name="Normal" xfId="0" builtinId="0"/>
    <cellStyle name="Pourcentage" xfId="2" builtinId="5"/>
  </cellStyles>
  <dxfs count="19">
    <dxf>
      <fill>
        <patternFill>
          <bgColor rgb="FFFFFF99"/>
        </patternFill>
      </fill>
    </dxf>
    <dxf>
      <fill>
        <patternFill>
          <bgColor rgb="FFFFFF99"/>
        </patternFill>
      </fill>
    </dxf>
    <dxf>
      <fill>
        <patternFill>
          <bgColor rgb="FFFFFF99"/>
        </patternFill>
      </fill>
    </dxf>
    <dxf>
      <fill>
        <patternFill patternType="lightUp">
          <fgColor theme="0"/>
          <bgColor theme="0" tint="-0.14990691854609822"/>
        </patternFill>
      </fill>
    </dxf>
    <dxf>
      <fill>
        <patternFill patternType="lightUp">
          <fgColor theme="0"/>
          <bgColor theme="0" tint="-0.14990691854609822"/>
        </patternFill>
      </fill>
    </dxf>
    <dxf>
      <fill>
        <patternFill>
          <bgColor rgb="FFFFFF99"/>
        </patternFill>
      </fill>
    </dxf>
    <dxf>
      <fill>
        <patternFill patternType="lightUp">
          <fgColor theme="0"/>
          <bgColor theme="0" tint="-0.14990691854609822"/>
        </patternFill>
      </fill>
    </dxf>
    <dxf>
      <fill>
        <patternFill>
          <bgColor rgb="FFFFFF99"/>
        </patternFill>
      </fill>
    </dxf>
    <dxf>
      <fill>
        <patternFill>
          <bgColor rgb="FFFFE7E7"/>
        </patternFill>
      </fill>
    </dxf>
    <dxf>
      <font>
        <color rgb="FF9C0006"/>
      </font>
      <fill>
        <patternFill>
          <bgColor rgb="FFFFC7CE"/>
        </patternFill>
      </fill>
    </dxf>
    <dxf>
      <font>
        <color rgb="FF9C0006"/>
      </font>
      <fill>
        <patternFill>
          <bgColor rgb="FFFFFF99"/>
        </patternFill>
      </fill>
    </dxf>
    <dxf>
      <font>
        <color rgb="FF9C0006"/>
      </font>
      <fill>
        <patternFill>
          <bgColor rgb="FFFFCCCC"/>
        </patternFill>
      </fill>
    </dxf>
    <dxf>
      <fill>
        <patternFill>
          <bgColor rgb="FFFFFF99"/>
        </patternFill>
      </fill>
    </dxf>
    <dxf>
      <fill>
        <patternFill>
          <bgColor rgb="FFFFFF99"/>
        </patternFill>
      </fill>
    </dxf>
    <dxf>
      <fill>
        <patternFill>
          <bgColor rgb="FFFFFF99"/>
        </patternFill>
      </fill>
    </dxf>
    <dxf>
      <fill>
        <patternFill patternType="lightUp">
          <fgColor theme="0"/>
          <bgColor theme="0" tint="-0.14990691854609822"/>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0000"/>
      <rgbColor rgb="00FFFFFF"/>
      <rgbColor rgb="006E7D6E"/>
      <rgbColor rgb="00F0FFF0"/>
      <rgbColor rgb="00C8E1C8"/>
      <rgbColor rgb="00E6FFE6"/>
      <rgbColor rgb="00CECECE"/>
      <rgbColor rgb="00000000"/>
      <rgbColor rgb="00000000"/>
      <rgbColor rgb="00000000"/>
      <rgbColor rgb="0000AAAA"/>
      <rgbColor rgb="00005555"/>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ducteur@edt.eng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F21"/>
  <sheetViews>
    <sheetView showGridLines="0" zoomScaleNormal="100" workbookViewId="0">
      <selection activeCell="D22" sqref="D22"/>
    </sheetView>
  </sheetViews>
  <sheetFormatPr baseColWidth="10" defaultRowHeight="12.75" x14ac:dyDescent="0.2"/>
  <cols>
    <col min="1" max="16384" width="11" style="16"/>
  </cols>
  <sheetData>
    <row r="1" spans="1:6" ht="25.5" customHeight="1" thickBot="1" x14ac:dyDescent="0.25">
      <c r="A1" s="147" t="s">
        <v>42</v>
      </c>
      <c r="B1" s="148"/>
      <c r="C1" s="148"/>
      <c r="D1" s="148"/>
      <c r="E1" s="148"/>
      <c r="F1" s="149"/>
    </row>
    <row r="3" spans="1:6" ht="40.5" customHeight="1" thickBot="1" x14ac:dyDescent="0.25">
      <c r="A3" s="150" t="s">
        <v>46</v>
      </c>
      <c r="B3" s="150"/>
      <c r="C3" s="150"/>
      <c r="D3" s="150"/>
      <c r="E3" s="150"/>
      <c r="F3" s="150"/>
    </row>
    <row r="4" spans="1:6" ht="29.25" customHeight="1" thickTop="1" thickBot="1" x14ac:dyDescent="0.25">
      <c r="A4" s="152" t="s">
        <v>47</v>
      </c>
      <c r="B4" s="153"/>
      <c r="C4" s="153"/>
      <c r="D4" s="153"/>
      <c r="E4" s="153"/>
      <c r="F4" s="154"/>
    </row>
    <row r="5" spans="1:6" ht="13.5" thickTop="1" x14ac:dyDescent="0.2"/>
    <row r="6" spans="1:6" x14ac:dyDescent="0.2">
      <c r="A6" s="16" t="s">
        <v>59</v>
      </c>
    </row>
    <row r="7" spans="1:6" x14ac:dyDescent="0.2">
      <c r="A7" s="16" t="s">
        <v>23</v>
      </c>
    </row>
    <row r="8" spans="1:6" x14ac:dyDescent="0.2">
      <c r="A8" s="16" t="s">
        <v>57</v>
      </c>
    </row>
    <row r="9" spans="1:6" x14ac:dyDescent="0.2">
      <c r="A9" s="16" t="s">
        <v>58</v>
      </c>
    </row>
    <row r="11" spans="1:6" ht="30.75" customHeight="1" x14ac:dyDescent="0.2">
      <c r="A11" s="146" t="s">
        <v>65</v>
      </c>
      <c r="B11" s="146"/>
      <c r="C11" s="146"/>
      <c r="D11" s="146"/>
      <c r="E11" s="146"/>
      <c r="F11" s="146"/>
    </row>
    <row r="13" spans="1:6" ht="30" customHeight="1" x14ac:dyDescent="0.2">
      <c r="A13" s="146" t="s">
        <v>66</v>
      </c>
      <c r="B13" s="146"/>
      <c r="C13" s="146"/>
      <c r="D13" s="146"/>
      <c r="E13" s="146"/>
      <c r="F13" s="146"/>
    </row>
    <row r="15" spans="1:6" x14ac:dyDescent="0.2">
      <c r="A15" s="16" t="s">
        <v>24</v>
      </c>
    </row>
    <row r="16" spans="1:6" x14ac:dyDescent="0.2">
      <c r="A16" s="16" t="s">
        <v>32</v>
      </c>
    </row>
    <row r="17" spans="1:6" ht="28.5" customHeight="1" x14ac:dyDescent="0.2">
      <c r="A17" s="150" t="s">
        <v>41</v>
      </c>
      <c r="B17" s="150"/>
      <c r="C17" s="150"/>
      <c r="D17" s="150"/>
      <c r="E17" s="150"/>
      <c r="F17" s="150"/>
    </row>
    <row r="18" spans="1:6" ht="13.5" customHeight="1" x14ac:dyDescent="0.2">
      <c r="A18" s="23"/>
      <c r="B18" s="23"/>
      <c r="C18" s="23"/>
      <c r="D18" s="23"/>
      <c r="E18" s="23"/>
      <c r="F18" s="23"/>
    </row>
    <row r="19" spans="1:6" ht="30" customHeight="1" x14ac:dyDescent="0.2">
      <c r="A19" s="151" t="s">
        <v>43</v>
      </c>
      <c r="B19" s="151"/>
      <c r="C19" s="151"/>
      <c r="D19" s="151"/>
      <c r="E19" s="151"/>
      <c r="F19" s="151"/>
    </row>
    <row r="21" spans="1:6" x14ac:dyDescent="0.2">
      <c r="A21" s="145"/>
      <c r="B21" s="145"/>
      <c r="C21" s="145"/>
      <c r="D21" s="145"/>
      <c r="E21" s="145"/>
      <c r="F21" s="145"/>
    </row>
  </sheetData>
  <sheetProtection password="CE2E" sheet="1" selectLockedCells="1"/>
  <mergeCells count="8">
    <mergeCell ref="A21:F21"/>
    <mergeCell ref="A11:F11"/>
    <mergeCell ref="A13:F13"/>
    <mergeCell ref="A1:F1"/>
    <mergeCell ref="A17:F17"/>
    <mergeCell ref="A19:F19"/>
    <mergeCell ref="A3:F3"/>
    <mergeCell ref="A4:F4"/>
  </mergeCells>
  <phoneticPr fontId="2"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E40"/>
  <sheetViews>
    <sheetView tabSelected="1" topLeftCell="A4" zoomScaleNormal="100" workbookViewId="0">
      <selection activeCell="B40" sqref="B40"/>
    </sheetView>
  </sheetViews>
  <sheetFormatPr baseColWidth="10" defaultRowHeight="12.75" x14ac:dyDescent="0.2"/>
  <cols>
    <col min="1" max="1" width="45.875" style="16" customWidth="1"/>
    <col min="2" max="2" width="57.5" style="16" customWidth="1"/>
    <col min="3" max="16384" width="11" style="16"/>
  </cols>
  <sheetData>
    <row r="1" spans="1:5" s="5" customFormat="1" ht="18.75" customHeight="1" thickBot="1" x14ac:dyDescent="0.25">
      <c r="A1" s="155" t="s">
        <v>30</v>
      </c>
      <c r="B1" s="156"/>
      <c r="C1" s="4"/>
      <c r="D1" s="4"/>
    </row>
    <row r="2" spans="1:5" s="50" customFormat="1" ht="12" customHeight="1" x14ac:dyDescent="0.2">
      <c r="A2" s="48"/>
      <c r="B2" s="48"/>
      <c r="C2" s="49"/>
      <c r="D2" s="49"/>
    </row>
    <row r="3" spans="1:5" s="53" customFormat="1" ht="14.25" customHeight="1" x14ac:dyDescent="0.2">
      <c r="A3" s="133" t="s">
        <v>60</v>
      </c>
    </row>
    <row r="4" spans="1:5" s="7" customFormat="1" ht="9.75" customHeight="1" thickBot="1" x14ac:dyDescent="0.25">
      <c r="A4" s="51"/>
      <c r="B4" s="52"/>
      <c r="C4" s="6"/>
      <c r="D4" s="6"/>
    </row>
    <row r="5" spans="1:5" s="27" customFormat="1" ht="24.95" customHeight="1" thickBot="1" x14ac:dyDescent="0.25">
      <c r="A5" s="157" t="s">
        <v>1</v>
      </c>
      <c r="B5" s="158"/>
    </row>
    <row r="6" spans="1:5" s="27" customFormat="1" ht="24.95" customHeight="1" thickBot="1" x14ac:dyDescent="0.25">
      <c r="A6" s="15" t="s">
        <v>37</v>
      </c>
      <c r="B6" s="28"/>
    </row>
    <row r="7" spans="1:5" s="27" customFormat="1" ht="24.95" customHeight="1" thickTop="1" x14ac:dyDescent="0.2">
      <c r="A7" s="134" t="s">
        <v>61</v>
      </c>
      <c r="B7" s="121"/>
    </row>
    <row r="8" spans="1:5" s="27" customFormat="1" ht="24.95" customHeight="1" x14ac:dyDescent="0.2">
      <c r="A8" s="134" t="s">
        <v>90</v>
      </c>
      <c r="B8" s="143"/>
    </row>
    <row r="9" spans="1:5" s="27" customFormat="1" ht="24.95" customHeight="1" x14ac:dyDescent="0.2">
      <c r="A9" s="26" t="s">
        <v>92</v>
      </c>
      <c r="B9" s="126" t="str">
        <f>IF(B8="","",IF(B8="non",IF(B31="","N/A",B31),""))</f>
        <v/>
      </c>
    </row>
    <row r="10" spans="1:5" s="27" customFormat="1" ht="24.95" customHeight="1" x14ac:dyDescent="0.2">
      <c r="A10" s="26" t="s">
        <v>88</v>
      </c>
      <c r="B10" s="122" t="str">
        <f>IF(B7="Particulier","N/A","")</f>
        <v/>
      </c>
      <c r="C10" s="123" t="str">
        <f>SUBSTITUTE(SUBSTITUTE(SUBSTITUTE(SUBSTITUTE(SUBSTITUTE(SUBSTITUTE(SUBSTITUTE(SUBSTITUTE(B10,"é","e"),"è","e"),"ê","e" ),"ë","e"),"ô","o"),"ö","o"),"ï","i"),"ç","c")</f>
        <v/>
      </c>
      <c r="D10" s="118" t="str">
        <f>SUBSTITUTE(SUBSTITUTE(SUBSTITUTE(SUBSTITUTE(SUBSTITUTE(SUBSTITUTE(SUBSTITUTE(C10,"ô","o"),"ö","o"),"î","i"),"ù","u"),"û","u"),"ü","u"),"à","a")</f>
        <v/>
      </c>
      <c r="E10" s="117" t="str">
        <f>MID(UPPER(D10),1,40)</f>
        <v/>
      </c>
    </row>
    <row r="11" spans="1:5" s="27" customFormat="1" ht="24.95" customHeight="1" x14ac:dyDescent="0.2">
      <c r="A11" s="17" t="s">
        <v>84</v>
      </c>
      <c r="B11" s="124" t="str">
        <f>IF(AND(B7&lt;&gt;"Particulier",B7&lt;&gt;""),"N/A","")</f>
        <v/>
      </c>
      <c r="C11" s="123" t="str">
        <f>SUBSTITUTE(SUBSTITUTE(SUBSTITUTE(SUBSTITUTE(SUBSTITUTE(SUBSTITUTE(SUBSTITUTE(SUBSTITUTE(B11,"é","e"),"è","e"),"ê","e" ),"ë","e"),"ô","o"),"ö","o"),"ï","i"),"ç","c")</f>
        <v/>
      </c>
      <c r="D11" s="118" t="str">
        <f>SUBSTITUTE(SUBSTITUTE(SUBSTITUTE(SUBSTITUTE(SUBSTITUTE(SUBSTITUTE(SUBSTITUTE(C11,"ô","o"),"ö","o"),"î","i"),"ù","u"),"û","u"),"ü","u"),"à","a")</f>
        <v/>
      </c>
      <c r="E11" s="117" t="str">
        <f>MID(UPPER(D11),1,40)</f>
        <v/>
      </c>
    </row>
    <row r="12" spans="1:5" s="27" customFormat="1" ht="24.95" customHeight="1" x14ac:dyDescent="0.2">
      <c r="A12" s="29" t="s">
        <v>93</v>
      </c>
      <c r="B12" s="140" t="str">
        <f>IF(OR(B7="",B7="Société commerciale",B7="Société Civile Immobilière",AND(B7="Particulier",B34="non")),"","N/A")</f>
        <v/>
      </c>
    </row>
    <row r="13" spans="1:5" s="27" customFormat="1" ht="24.95" customHeight="1" x14ac:dyDescent="0.2">
      <c r="A13" s="26" t="s">
        <v>89</v>
      </c>
      <c r="B13" s="141" t="str">
        <f>IF(OR(B7="Association",B7="Etablissement scolaire public"),"N/A",IF(B34="non","",IF(B7="Particulier","N/A","")))</f>
        <v/>
      </c>
    </row>
    <row r="14" spans="1:5" s="27" customFormat="1" ht="24.95" customHeight="1" x14ac:dyDescent="0.2">
      <c r="A14" s="26" t="s">
        <v>80</v>
      </c>
      <c r="B14" s="125"/>
    </row>
    <row r="15" spans="1:5" s="27" customFormat="1" ht="24.95" customHeight="1" x14ac:dyDescent="0.2">
      <c r="A15" s="17" t="s">
        <v>13</v>
      </c>
      <c r="B15" s="126"/>
    </row>
    <row r="16" spans="1:5" s="27" customFormat="1" ht="24.95" customHeight="1" x14ac:dyDescent="0.2">
      <c r="A16" s="17" t="s">
        <v>2</v>
      </c>
      <c r="B16" s="127"/>
    </row>
    <row r="17" spans="1:4" s="27" customFormat="1" ht="24.95" customHeight="1" thickBot="1" x14ac:dyDescent="0.25">
      <c r="A17" s="120" t="s">
        <v>31</v>
      </c>
      <c r="B17" s="30"/>
      <c r="C17" s="54" t="s">
        <v>82</v>
      </c>
    </row>
    <row r="18" spans="1:4" s="27" customFormat="1" ht="24.95" customHeight="1" thickBot="1" x14ac:dyDescent="0.25"/>
    <row r="19" spans="1:4" s="27" customFormat="1" ht="24.95" customHeight="1" thickBot="1" x14ac:dyDescent="0.25">
      <c r="A19" s="157" t="s">
        <v>33</v>
      </c>
      <c r="B19" s="158"/>
    </row>
    <row r="20" spans="1:4" s="27" customFormat="1" ht="24.95" customHeight="1" thickBot="1" x14ac:dyDescent="0.25">
      <c r="A20" s="37"/>
      <c r="B20" s="28"/>
    </row>
    <row r="21" spans="1:4" s="27" customFormat="1" ht="24.95" customHeight="1" thickTop="1" x14ac:dyDescent="0.2">
      <c r="A21" s="142" t="s">
        <v>91</v>
      </c>
      <c r="B21" s="121" t="str">
        <f>IF(B7="Particulier",B11,IF(OR(B7="Etablissement scolaire public",B7="Etablissement scolaire privé"),B10,""))</f>
        <v/>
      </c>
    </row>
    <row r="22" spans="1:4" s="27" customFormat="1" ht="24.95" customHeight="1" x14ac:dyDescent="0.2">
      <c r="A22" s="135" t="s">
        <v>64</v>
      </c>
      <c r="B22" s="128"/>
    </row>
    <row r="23" spans="1:4" s="27" customFormat="1" ht="24.95" customHeight="1" x14ac:dyDescent="0.2">
      <c r="A23" s="17" t="s">
        <v>9</v>
      </c>
      <c r="B23" s="125"/>
    </row>
    <row r="24" spans="1:4" s="27" customFormat="1" ht="24.95" customHeight="1" thickBot="1" x14ac:dyDescent="0.25">
      <c r="A24" s="38" t="s">
        <v>76</v>
      </c>
      <c r="B24" s="144"/>
    </row>
    <row r="25" spans="1:4" s="27" customFormat="1" ht="24.95" customHeight="1" thickBot="1" x14ac:dyDescent="0.25"/>
    <row r="26" spans="1:4" s="27" customFormat="1" ht="24.95" customHeight="1" thickBot="1" x14ac:dyDescent="0.25">
      <c r="A26" s="157" t="s">
        <v>50</v>
      </c>
      <c r="B26" s="158"/>
    </row>
    <row r="27" spans="1:4" s="27" customFormat="1" ht="24.95" customHeight="1" thickBot="1" x14ac:dyDescent="0.25">
      <c r="A27" s="15" t="s">
        <v>35</v>
      </c>
      <c r="B27" s="28"/>
    </row>
    <row r="28" spans="1:4" s="27" customFormat="1" ht="24.95" customHeight="1" thickTop="1" x14ac:dyDescent="0.2">
      <c r="A28" s="136" t="s">
        <v>85</v>
      </c>
      <c r="B28" s="129"/>
      <c r="C28" s="54" t="str">
        <f>IF(B28="","",IF(OR(AND(B22="Tahiti",AND(LEFT(B28,2)&lt;&gt;"01",LEFT(B28,2)&lt;&gt;"02")),AND(B22="Iles",OR(LEFT(B28,2)="01",LEFT(B28,2)="02"))),"Attention, incohérence entre votre lieu de production et votre N° de contrat",""))</f>
        <v/>
      </c>
      <c r="D28" s="31"/>
    </row>
    <row r="29" spans="1:4" s="27" customFormat="1" ht="24.95" customHeight="1" x14ac:dyDescent="0.2">
      <c r="A29" s="26" t="s">
        <v>86</v>
      </c>
      <c r="B29" s="126"/>
    </row>
    <row r="30" spans="1:4" s="27" customFormat="1" ht="24.95" customHeight="1" x14ac:dyDescent="0.2">
      <c r="A30" s="137" t="s">
        <v>62</v>
      </c>
      <c r="B30" s="130"/>
    </row>
    <row r="31" spans="1:4" s="27" customFormat="1" ht="24.95" customHeight="1" x14ac:dyDescent="0.2">
      <c r="A31" s="138" t="s">
        <v>63</v>
      </c>
      <c r="B31" s="126"/>
    </row>
    <row r="32" spans="1:4" s="27" customFormat="1" ht="24.95" customHeight="1" thickBot="1" x14ac:dyDescent="0.25">
      <c r="A32" s="139" t="s">
        <v>87</v>
      </c>
      <c r="B32" s="131"/>
    </row>
    <row r="33" spans="1:4" s="27" customFormat="1" ht="24.95" customHeight="1" thickTop="1" x14ac:dyDescent="0.2">
      <c r="A33" s="32" t="s">
        <v>34</v>
      </c>
      <c r="B33" s="119" t="str">
        <f>IF(B32="","",IF(B32&gt;DATEVALUE("30/9/11"),IF(B22="Tahiti",15.98,IF(B22="Iles",23.64,"")),IF(B31="","",IF(B31&lt;=10,45,IF(AND(B31&lt;=200,B31&gt;10),40,35)))))</f>
        <v/>
      </c>
      <c r="C33" s="33"/>
      <c r="D33" s="31"/>
    </row>
    <row r="34" spans="1:4" s="27" customFormat="1" ht="24.95" customHeight="1" x14ac:dyDescent="0.2">
      <c r="A34" s="34" t="s">
        <v>22</v>
      </c>
      <c r="B34" s="24" t="str">
        <f>IF(AND(B8="Oui",B9&gt;10),"non",IF(AND(B8="Oui",B9=""),"",IF(B30="Revente totale","non",IF(B31="","",IF(AND(B31&lt;=10,B30="Revente surplus"),"oui","non")))))</f>
        <v/>
      </c>
      <c r="C34" s="35"/>
    </row>
    <row r="35" spans="1:4" s="27" customFormat="1" ht="24.95" customHeight="1" x14ac:dyDescent="0.2">
      <c r="A35" s="34" t="s">
        <v>36</v>
      </c>
      <c r="B35" s="22" t="str">
        <f>IF(B31="","",B31*1800)</f>
        <v/>
      </c>
    </row>
    <row r="36" spans="1:4" s="27" customFormat="1" ht="24.95" customHeight="1" thickBot="1" x14ac:dyDescent="0.25">
      <c r="A36" s="36" t="s">
        <v>25</v>
      </c>
      <c r="B36" s="25" t="str">
        <f>IF(B34="","",IF(B34="oui",15000,"Producteur non concerné"))</f>
        <v/>
      </c>
    </row>
    <row r="37" spans="1:4" s="27" customFormat="1" ht="24.95" customHeight="1" thickBot="1" x14ac:dyDescent="0.25"/>
    <row r="38" spans="1:4" s="27" customFormat="1" ht="24.95" customHeight="1" thickBot="1" x14ac:dyDescent="0.25">
      <c r="A38" s="157" t="s">
        <v>49</v>
      </c>
      <c r="B38" s="158"/>
    </row>
    <row r="39" spans="1:4" s="27" customFormat="1" ht="24.95" customHeight="1" thickBot="1" x14ac:dyDescent="0.25">
      <c r="A39" s="15" t="s">
        <v>51</v>
      </c>
      <c r="B39" s="28"/>
    </row>
    <row r="40" spans="1:4" s="27" customFormat="1" ht="24.95" customHeight="1" thickTop="1" thickBot="1" x14ac:dyDescent="0.25">
      <c r="A40" s="39" t="s">
        <v>39</v>
      </c>
      <c r="B40" s="132"/>
    </row>
  </sheetData>
  <sheetProtection selectLockedCells="1"/>
  <mergeCells count="5">
    <mergeCell ref="A1:B1"/>
    <mergeCell ref="A5:B5"/>
    <mergeCell ref="A26:B26"/>
    <mergeCell ref="A19:B19"/>
    <mergeCell ref="A38:B38"/>
  </mergeCells>
  <conditionalFormatting sqref="B40 B28:B32 B14:B17 B22:B24">
    <cfRule type="cellIs" dxfId="18" priority="17" stopIfTrue="1" operator="equal">
      <formula>""</formula>
    </cfRule>
  </conditionalFormatting>
  <conditionalFormatting sqref="B7:B8">
    <cfRule type="cellIs" dxfId="17" priority="15" stopIfTrue="1" operator="equal">
      <formula>""</formula>
    </cfRule>
  </conditionalFormatting>
  <conditionalFormatting sqref="B11">
    <cfRule type="cellIs" dxfId="16" priority="11" stopIfTrue="1" operator="equal">
      <formula>""</formula>
    </cfRule>
  </conditionalFormatting>
  <conditionalFormatting sqref="B11:B12">
    <cfRule type="cellIs" dxfId="15" priority="10" stopIfTrue="1" operator="equal">
      <formula>"N/A"</formula>
    </cfRule>
  </conditionalFormatting>
  <conditionalFormatting sqref="B12">
    <cfRule type="cellIs" dxfId="14" priority="8" stopIfTrue="1" operator="equal">
      <formula>""</formula>
    </cfRule>
  </conditionalFormatting>
  <conditionalFormatting sqref="B9">
    <cfRule type="cellIs" dxfId="12" priority="6" stopIfTrue="1" operator="equal">
      <formula>""</formula>
    </cfRule>
  </conditionalFormatting>
  <conditionalFormatting sqref="B10">
    <cfRule type="cellIs" dxfId="5" priority="5" stopIfTrue="1" operator="equal">
      <formula>""</formula>
    </cfRule>
  </conditionalFormatting>
  <conditionalFormatting sqref="B10">
    <cfRule type="cellIs" dxfId="4" priority="4" stopIfTrue="1" operator="equal">
      <formula>"N/A"</formula>
    </cfRule>
  </conditionalFormatting>
  <conditionalFormatting sqref="B13">
    <cfRule type="cellIs" dxfId="3" priority="3" stopIfTrue="1" operator="equal">
      <formula>"N/A"</formula>
    </cfRule>
  </conditionalFormatting>
  <conditionalFormatting sqref="B13">
    <cfRule type="cellIs" dxfId="2" priority="2" stopIfTrue="1" operator="equal">
      <formula>""</formula>
    </cfRule>
  </conditionalFormatting>
  <conditionalFormatting sqref="B21">
    <cfRule type="cellIs" dxfId="0" priority="1" stopIfTrue="1" operator="equal">
      <formula>""</formula>
    </cfRule>
  </conditionalFormatting>
  <dataValidations xWindow="667" yWindow="500" count="14">
    <dataValidation type="list" allowBlank="1" showInputMessage="1" showErrorMessage="1" sqref="B30">
      <formula1>"Revente surplus,Revente totale"</formula1>
    </dataValidation>
    <dataValidation type="decimal" operator="greaterThanOrEqual" showInputMessage="1" showErrorMessage="1" error="Saisir un nombre sans l'unité kWc" prompt="Saisir uniquement la puissance sans l'unité kWc" sqref="B9">
      <formula1>0</formula1>
    </dataValidation>
    <dataValidation type="textLength" allowBlank="1" showInputMessage="1" showErrorMessage="1" prompt="Merci de respecter scrupuleusement la codification du N° de contrat figurant page 3 de votre contrat d'achat, en n'oubliant pas les tirets comme selon l'exemple : 01-2013-0001" sqref="B28">
      <formula1>12</formula1>
      <formula2>14</formula2>
    </dataValidation>
    <dataValidation type="list" allowBlank="1" showInputMessage="1" showErrorMessage="1" sqref="B7">
      <formula1>"Association,Commune,Etablissement scolaire public,Etablissement scolaire privé,Particulier,Société commerciale,Société Civile Immobilière,Autre service public"</formula1>
    </dataValidation>
    <dataValidation type="list" allowBlank="1" showInputMessage="1" showErrorMessage="1" sqref="B22">
      <formula1>"Tahiti,Iles"</formula1>
    </dataValidation>
    <dataValidation type="date" allowBlank="1" showInputMessage="1" showErrorMessage="1" error="Date erronnée. Saisir au format JJ/MM/AAAA" prompt="Date inscrite en page 5 de votre contrat d'achat (CA)._x000a_Saisir au format JJ/MM/AAAA." sqref="B32">
      <formula1>37256</formula1>
      <formula2>TODAY()</formula2>
    </dataValidation>
    <dataValidation type="textLength" operator="equal" allowBlank="1" showInputMessage="1" showErrorMessage="1" error="Attention, la référence technique se compose de 7 caractères alpha-numériques" prompt="La référence technique EDT, constituée de 7 caractères alpha-numériques, se situe dans le paragraphe 2 - L'INSTALLATION de votre contrat photovoltaïque, juste après votre adresse géographique (exemple : 342JH02)" sqref="B29">
      <formula1>7</formula1>
    </dataValidation>
    <dataValidation allowBlank="1" showInputMessage="1" showErrorMessage="1" prompt="Vous trouverez ce numéro sur votre compteur de production solaire (information facultative)_x000a_" sqref="B24"/>
    <dataValidation type="textLength" allowBlank="1" showInputMessage="1" showErrorMessage="1" promptTitle="Voir votre contrat de conso EDT" prompt="Merci de respecter scrupuleusement la codification du N° de contrat de consommation EDT figurant sur votre contrat ou votre facture EDT, en n'oubliant pas les tirets comme selon l'exemple : 01-2013-000001. _x000a_" sqref="B40">
      <formula1>14</formula1>
      <formula2>14</formula2>
    </dataValidation>
    <dataValidation type="textLength" allowBlank="1" showInputMessage="1" showErrorMessage="1" error="N° RIB non valide" prompt="Merci de renseigner votre N° RIB complet en séparant chaque code par un tiret, sous la forme : code banque-code guichet-numéro de compte-clé RIB (Exemple : 00000-00000-00000000000-00)" sqref="B17">
      <formula1>26</formula1>
      <formula2>26</formula2>
    </dataValidation>
    <dataValidation allowBlank="1" showInputMessage="1" showErrorMessage="1" error="Attention, respectez le format 8 chiffres, sans l'indicatif 689, sans espace ni point ou tiret, selon l'exemple 40867786." prompt="Pensez à saisir votre numéro de téléphone sans l'indicatif 689 au format 8 chiffres, sans espace ni point ou tiret, selon l'exemple 40867786." sqref="B15"/>
    <dataValidation allowBlank="1" showInputMessage="1" showErrorMessage="1" prompt="Merci de ne pas utiliser les caractères spéciaux suivants : |,/,\, !, ?,&lt;&gt;,:,;,&amp;,',&quot;,$,&lt;,&gt;,+,=,#" sqref="B10:B11"/>
    <dataValidation type="list" allowBlank="1" showInputMessage="1" showErrorMessage="1" sqref="B8">
      <formula1>"Oui,Non"</formula1>
    </dataValidation>
    <dataValidation type="decimal" operator="lessThanOrEqual" allowBlank="1" showInputMessage="1" showErrorMessage="1" error="Saisir un nombre sans l'unité kWc" prompt="Saisir uniquement la puissance sans l'unité kWc" sqref="B31">
      <formula1>B9</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L56"/>
  <sheetViews>
    <sheetView showGridLines="0" topLeftCell="A16" zoomScale="85" zoomScaleNormal="85" zoomScaleSheetLayoutView="85" workbookViewId="0">
      <selection activeCell="B3" sqref="B3:D3"/>
    </sheetView>
  </sheetViews>
  <sheetFormatPr baseColWidth="10" defaultColWidth="10.75" defaultRowHeight="12.75" x14ac:dyDescent="0.2"/>
  <cols>
    <col min="1" max="1" width="30.75" style="5" customWidth="1"/>
    <col min="2" max="2" width="12.5" style="5" customWidth="1"/>
    <col min="3" max="3" width="28" style="5" customWidth="1"/>
    <col min="4" max="4" width="12.75" style="5" customWidth="1"/>
    <col min="5" max="5" width="15.75" style="5" customWidth="1"/>
    <col min="6" max="6" width="6.875" style="5" customWidth="1"/>
    <col min="7" max="7" width="2.375" style="5" customWidth="1"/>
    <col min="8" max="8" width="19.5" style="5" customWidth="1"/>
    <col min="9" max="9" width="58.625" style="5" customWidth="1"/>
    <col min="10" max="10" width="11.75" style="5" bestFit="1" customWidth="1"/>
    <col min="11" max="16384" width="10.75" style="5"/>
  </cols>
  <sheetData>
    <row r="1" spans="1:12" ht="28.5" customHeight="1" thickBot="1" x14ac:dyDescent="0.25">
      <c r="A1" s="147" t="s">
        <v>38</v>
      </c>
      <c r="B1" s="148"/>
      <c r="C1" s="148"/>
      <c r="D1" s="148"/>
      <c r="E1" s="148"/>
      <c r="F1" s="148"/>
      <c r="G1" s="148"/>
      <c r="H1" s="149"/>
      <c r="I1" s="44"/>
    </row>
    <row r="2" spans="1:12" ht="18.75" customHeight="1" thickBot="1" x14ac:dyDescent="0.25">
      <c r="A2" s="58"/>
      <c r="B2" s="58"/>
      <c r="C2" s="58"/>
      <c r="D2" s="58"/>
      <c r="E2" s="58"/>
      <c r="F2" s="58"/>
      <c r="G2" s="58"/>
      <c r="H2" s="58"/>
      <c r="I2" s="44"/>
    </row>
    <row r="3" spans="1:12" s="8" customFormat="1" ht="32.25" customHeight="1" thickTop="1" thickBot="1" x14ac:dyDescent="0.25">
      <c r="A3" s="59" t="s">
        <v>52</v>
      </c>
      <c r="B3" s="203"/>
      <c r="C3" s="204"/>
      <c r="D3" s="205"/>
      <c r="E3" s="60" t="s">
        <v>45</v>
      </c>
      <c r="F3" s="265"/>
      <c r="G3" s="266"/>
      <c r="H3" s="267"/>
    </row>
    <row r="4" spans="1:12" s="10" customFormat="1" ht="30.75" customHeight="1" thickTop="1" thickBot="1" x14ac:dyDescent="0.25">
      <c r="A4" s="43" t="s">
        <v>53</v>
      </c>
      <c r="B4" s="268" t="str">
        <f>IF(OR(F4="",'Données générales producteur'!B28=""),"",CONCATENATE(RIGHT('Données générales producteur'!B28,3),F4))</f>
        <v/>
      </c>
      <c r="C4" s="269"/>
      <c r="D4" s="270"/>
      <c r="E4" s="110" t="s">
        <v>74</v>
      </c>
      <c r="F4" s="262"/>
      <c r="G4" s="263"/>
      <c r="H4" s="264"/>
      <c r="I4" s="116" t="s">
        <v>83</v>
      </c>
    </row>
    <row r="5" spans="1:12" s="10" customFormat="1" ht="30.75" customHeight="1" thickTop="1" x14ac:dyDescent="0.2">
      <c r="A5" s="46" t="s">
        <v>54</v>
      </c>
      <c r="B5" s="216" t="str">
        <f>IF('Données générales producteur'!B28="","",'Données générales producteur'!B28)</f>
        <v/>
      </c>
      <c r="C5" s="217"/>
      <c r="D5" s="218"/>
      <c r="E5" s="209" t="s">
        <v>27</v>
      </c>
      <c r="F5" s="219" t="str">
        <f>IF('Données générales producteur'!B40="","",IF('Données générales producteur'!B40="N/A","-",'Données générales producteur'!B40))</f>
        <v/>
      </c>
      <c r="G5" s="220"/>
      <c r="H5" s="221"/>
      <c r="I5" s="116"/>
    </row>
    <row r="6" spans="1:12" s="11" customFormat="1" ht="32.25" customHeight="1" thickBot="1" x14ac:dyDescent="0.25">
      <c r="A6" s="61" t="s">
        <v>14</v>
      </c>
      <c r="B6" s="271" t="str">
        <f>IF('Données générales producteur'!B30="","",'Données générales producteur'!B30)</f>
        <v/>
      </c>
      <c r="C6" s="272"/>
      <c r="D6" s="273"/>
      <c r="E6" s="209"/>
      <c r="F6" s="222"/>
      <c r="G6" s="223"/>
      <c r="H6" s="224"/>
    </row>
    <row r="7" spans="1:12" s="10" customFormat="1" ht="24" customHeight="1" thickBot="1" x14ac:dyDescent="0.25">
      <c r="A7" s="1"/>
      <c r="B7" s="2"/>
      <c r="C7" s="2"/>
      <c r="D7" s="2"/>
      <c r="E7" s="1"/>
      <c r="F7" s="3"/>
      <c r="G7" s="3"/>
      <c r="H7" s="3"/>
    </row>
    <row r="8" spans="1:12" s="45" customFormat="1" ht="26.25" customHeight="1" thickBot="1" x14ac:dyDescent="0.25">
      <c r="A8" s="206" t="s">
        <v>69</v>
      </c>
      <c r="B8" s="207"/>
      <c r="C8" s="207"/>
      <c r="D8" s="208"/>
      <c r="E8" s="206" t="s">
        <v>70</v>
      </c>
      <c r="F8" s="207"/>
      <c r="G8" s="207"/>
      <c r="H8" s="208"/>
    </row>
    <row r="9" spans="1:12" s="10" customFormat="1" ht="24.75" customHeight="1" x14ac:dyDescent="0.2">
      <c r="A9" s="62" t="s">
        <v>71</v>
      </c>
      <c r="B9" s="241" t="str">
        <f>IF('Données générales producteur'!B7="Particulier",IF('Données générales producteur'!B11="","",'Données générales producteur'!E11),'Données générales producteur'!E10)</f>
        <v/>
      </c>
      <c r="C9" s="242"/>
      <c r="D9" s="243"/>
      <c r="E9" s="63" t="s">
        <v>5</v>
      </c>
      <c r="F9" s="259" t="s">
        <v>28</v>
      </c>
      <c r="G9" s="260"/>
      <c r="H9" s="261"/>
      <c r="I9" s="57"/>
    </row>
    <row r="10" spans="1:12" s="10" customFormat="1" ht="24.75" customHeight="1" x14ac:dyDescent="0.2">
      <c r="A10" s="64" t="s">
        <v>77</v>
      </c>
      <c r="B10" s="225" t="str">
        <f>IF('Données générales producteur'!B12="","",'Données générales producteur'!B12)</f>
        <v/>
      </c>
      <c r="C10" s="226"/>
      <c r="D10" s="227"/>
      <c r="E10" s="65" t="s">
        <v>6</v>
      </c>
      <c r="F10" s="250" t="s">
        <v>29</v>
      </c>
      <c r="G10" s="251"/>
      <c r="H10" s="252"/>
    </row>
    <row r="11" spans="1:12" s="10" customFormat="1" ht="24.75" customHeight="1" x14ac:dyDescent="0.2">
      <c r="A11" s="46" t="s">
        <v>78</v>
      </c>
      <c r="B11" s="223" t="str">
        <f>IF('Données générales producteur'!B13="","",'Données générales producteur'!B13)</f>
        <v/>
      </c>
      <c r="C11" s="228"/>
      <c r="D11" s="229"/>
      <c r="E11" s="66" t="s">
        <v>7</v>
      </c>
      <c r="F11" s="250">
        <v>31864</v>
      </c>
      <c r="G11" s="251"/>
      <c r="H11" s="252"/>
      <c r="J11" s="10" t="str">
        <f>UPPER(I11)</f>
        <v/>
      </c>
    </row>
    <row r="12" spans="1:12" s="10" customFormat="1" ht="24.75" customHeight="1" x14ac:dyDescent="0.2">
      <c r="A12" s="46" t="s">
        <v>81</v>
      </c>
      <c r="B12" s="223" t="str">
        <f>IF('Données générales producteur'!B14="","",'Données générales producteur'!B14)</f>
        <v/>
      </c>
      <c r="C12" s="228"/>
      <c r="D12" s="229"/>
      <c r="E12" s="67" t="s">
        <v>55</v>
      </c>
      <c r="F12" s="250" t="s">
        <v>75</v>
      </c>
      <c r="G12" s="251"/>
      <c r="H12" s="252"/>
    </row>
    <row r="13" spans="1:12" s="10" customFormat="1" ht="24.75" customHeight="1" x14ac:dyDescent="0.2">
      <c r="A13" s="46" t="s">
        <v>13</v>
      </c>
      <c r="B13" s="223" t="str">
        <f>IF('Données générales producteur'!B15="","",'Données générales producteur'!B15)</f>
        <v/>
      </c>
      <c r="C13" s="228"/>
      <c r="D13" s="229"/>
      <c r="E13" s="66" t="s">
        <v>13</v>
      </c>
      <c r="F13" s="250" t="s">
        <v>56</v>
      </c>
      <c r="G13" s="251"/>
      <c r="H13" s="252"/>
    </row>
    <row r="14" spans="1:12" s="10" customFormat="1" ht="24.75" customHeight="1" x14ac:dyDescent="0.2">
      <c r="A14" s="46" t="s">
        <v>2</v>
      </c>
      <c r="B14" s="223" t="str">
        <f>IF('Données générales producteur'!B16="","",'Données générales producteur'!B16)</f>
        <v/>
      </c>
      <c r="C14" s="228"/>
      <c r="D14" s="229"/>
      <c r="E14" s="67" t="s">
        <v>2</v>
      </c>
      <c r="F14" s="210" t="s">
        <v>94</v>
      </c>
      <c r="G14" s="211"/>
      <c r="H14" s="212"/>
    </row>
    <row r="15" spans="1:12" s="10" customFormat="1" ht="24.75" customHeight="1" thickBot="1" x14ac:dyDescent="0.25">
      <c r="A15" s="68" t="s">
        <v>31</v>
      </c>
      <c r="B15" s="256" t="str">
        <f>IF('Données générales producteur'!B17="","",'Données générales producteur'!B17)</f>
        <v/>
      </c>
      <c r="C15" s="257"/>
      <c r="D15" s="258"/>
      <c r="E15" s="69" t="s">
        <v>10</v>
      </c>
      <c r="F15" s="70"/>
      <c r="G15" s="71"/>
      <c r="H15" s="72"/>
      <c r="L15" s="18"/>
    </row>
    <row r="16" spans="1:12" s="10" customFormat="1" ht="24" customHeight="1" thickBot="1" x14ac:dyDescent="0.25">
      <c r="A16" s="1"/>
      <c r="B16" s="2"/>
      <c r="C16" s="2"/>
      <c r="D16" s="2"/>
      <c r="E16" s="1"/>
      <c r="F16" s="3"/>
      <c r="G16" s="3"/>
      <c r="H16" s="3"/>
    </row>
    <row r="17" spans="1:10" s="11" customFormat="1" ht="26.25" customHeight="1" thickBot="1" x14ac:dyDescent="0.25">
      <c r="A17" s="253" t="s">
        <v>8</v>
      </c>
      <c r="B17" s="254"/>
      <c r="C17" s="254"/>
      <c r="D17" s="254"/>
      <c r="E17" s="254"/>
      <c r="F17" s="254"/>
      <c r="G17" s="254"/>
      <c r="H17" s="255"/>
    </row>
    <row r="18" spans="1:10" s="11" customFormat="1" ht="27.75" customHeight="1" x14ac:dyDescent="0.2">
      <c r="A18" s="73" t="s">
        <v>48</v>
      </c>
      <c r="B18" s="244" t="str">
        <f>IF('Données générales producteur'!B21="","",UPPER('Données générales producteur'!B21))</f>
        <v/>
      </c>
      <c r="C18" s="245"/>
      <c r="D18" s="245"/>
      <c r="E18" s="245"/>
      <c r="F18" s="245"/>
      <c r="G18" s="245"/>
      <c r="H18" s="246"/>
    </row>
    <row r="19" spans="1:10" s="11" customFormat="1" ht="27.75" customHeight="1" x14ac:dyDescent="0.2">
      <c r="A19" s="74" t="s">
        <v>9</v>
      </c>
      <c r="B19" s="232" t="str">
        <f>IF('Données générales producteur'!B23="","",'Données générales producteur'!B23)</f>
        <v/>
      </c>
      <c r="C19" s="233"/>
      <c r="D19" s="233"/>
      <c r="E19" s="233"/>
      <c r="F19" s="233"/>
      <c r="G19" s="233"/>
      <c r="H19" s="234"/>
      <c r="I19" s="75"/>
    </row>
    <row r="20" spans="1:10" s="9" customFormat="1" ht="27.75" customHeight="1" x14ac:dyDescent="0.2">
      <c r="A20" s="76" t="s">
        <v>15</v>
      </c>
      <c r="B20" s="235" t="str">
        <f>IF('Données générales producteur'!B31="","",'Données générales producteur'!B31)</f>
        <v/>
      </c>
      <c r="C20" s="236"/>
      <c r="D20" s="237"/>
      <c r="E20" s="77"/>
      <c r="F20" s="78"/>
      <c r="G20" s="78"/>
      <c r="H20" s="79"/>
    </row>
    <row r="21" spans="1:10" s="9" customFormat="1" ht="29.25" customHeight="1" thickBot="1" x14ac:dyDescent="0.25">
      <c r="A21" s="80" t="s">
        <v>44</v>
      </c>
      <c r="B21" s="247" t="str">
        <f>IF('Données générales producteur'!B24="","",'Données générales producteur'!B24)</f>
        <v/>
      </c>
      <c r="C21" s="248"/>
      <c r="D21" s="249"/>
      <c r="E21" s="81" t="s">
        <v>73</v>
      </c>
      <c r="F21" s="238" t="str">
        <f>IF('Données générales producteur'!B29="","",UPPER('Données générales producteur'!B29))</f>
        <v/>
      </c>
      <c r="G21" s="239"/>
      <c r="H21" s="240"/>
    </row>
    <row r="22" spans="1:10" s="19" customFormat="1" ht="32.25" customHeight="1" thickTop="1" x14ac:dyDescent="0.2">
      <c r="A22" s="82" t="s">
        <v>12</v>
      </c>
      <c r="B22" s="187" t="str">
        <f>IF(F4="","",F4)</f>
        <v/>
      </c>
      <c r="C22" s="188"/>
      <c r="D22" s="189"/>
      <c r="E22" s="47" t="s">
        <v>16</v>
      </c>
      <c r="F22" s="170"/>
      <c r="G22" s="171"/>
      <c r="H22" s="172"/>
    </row>
    <row r="23" spans="1:10" s="19" customFormat="1" ht="32.25" customHeight="1" thickBot="1" x14ac:dyDescent="0.25">
      <c r="A23" s="83" t="s">
        <v>11</v>
      </c>
      <c r="B23" s="187" t="str">
        <f>IF(F3="","",F3)</f>
        <v/>
      </c>
      <c r="C23" s="188"/>
      <c r="D23" s="189"/>
      <c r="E23" s="47" t="s">
        <v>17</v>
      </c>
      <c r="F23" s="173"/>
      <c r="G23" s="174"/>
      <c r="H23" s="175"/>
    </row>
    <row r="24" spans="1:10" s="9" customFormat="1" ht="33" customHeight="1" thickTop="1" x14ac:dyDescent="0.2">
      <c r="A24" s="213" t="s">
        <v>20</v>
      </c>
      <c r="B24" s="214"/>
      <c r="C24" s="214"/>
      <c r="D24" s="214"/>
      <c r="E24" s="215"/>
      <c r="F24" s="167" t="str">
        <f>IF(B20="","",F22-F23)</f>
        <v/>
      </c>
      <c r="G24" s="168"/>
      <c r="H24" s="169"/>
    </row>
    <row r="25" spans="1:10" s="9" customFormat="1" ht="32.25" customHeight="1" thickBot="1" x14ac:dyDescent="0.25">
      <c r="A25" s="84" t="s">
        <v>26</v>
      </c>
      <c r="B25" s="85"/>
      <c r="C25" s="85"/>
      <c r="D25" s="85"/>
      <c r="E25" s="86"/>
      <c r="F25" s="176" t="str">
        <f>IF(B20="","",1800*B20)</f>
        <v/>
      </c>
      <c r="G25" s="177"/>
      <c r="H25" s="178"/>
      <c r="J25" s="14"/>
    </row>
    <row r="26" spans="1:10" s="115" customFormat="1" ht="24.75" customHeight="1" thickBot="1" x14ac:dyDescent="0.25">
      <c r="A26" s="56"/>
      <c r="B26" s="113"/>
      <c r="C26" s="113"/>
      <c r="D26" s="113"/>
      <c r="E26" s="113"/>
      <c r="F26" s="114"/>
      <c r="G26" s="114"/>
      <c r="H26" s="114"/>
    </row>
    <row r="27" spans="1:10" s="8" customFormat="1" ht="15.75" hidden="1" thickBot="1" x14ac:dyDescent="0.25">
      <c r="A27" s="40" t="s">
        <v>3</v>
      </c>
      <c r="B27" s="41"/>
      <c r="C27" s="41"/>
      <c r="D27" s="41"/>
      <c r="E27" s="41"/>
      <c r="F27" s="41"/>
      <c r="G27" s="41"/>
      <c r="H27" s="42"/>
    </row>
    <row r="28" spans="1:10" s="8" customFormat="1" ht="32.25" customHeight="1" x14ac:dyDescent="0.2">
      <c r="A28" s="112" t="s">
        <v>4</v>
      </c>
      <c r="B28" s="87" t="str">
        <f>IF(B29=0,F24,F24-B29)</f>
        <v/>
      </c>
      <c r="C28" s="88" t="s">
        <v>40</v>
      </c>
      <c r="D28" s="89" t="str">
        <f>IF('Données générales producteur'!B33="","",'Données générales producteur'!B33)</f>
        <v/>
      </c>
      <c r="E28" s="230" t="s">
        <v>21</v>
      </c>
      <c r="F28" s="231"/>
      <c r="G28" s="199" t="str">
        <f>IF(B28="","",IF(D28="","",B28*D28))</f>
        <v/>
      </c>
      <c r="H28" s="200"/>
      <c r="I28" s="159" t="s">
        <v>79</v>
      </c>
      <c r="J28" s="13"/>
    </row>
    <row r="29" spans="1:10" s="9" customFormat="1" ht="33.75" customHeight="1" thickBot="1" x14ac:dyDescent="0.25">
      <c r="A29" s="61" t="s">
        <v>18</v>
      </c>
      <c r="B29" s="90">
        <v>0</v>
      </c>
      <c r="C29" s="91" t="s">
        <v>40</v>
      </c>
      <c r="D29" s="92">
        <v>5</v>
      </c>
      <c r="E29" s="183" t="s">
        <v>21</v>
      </c>
      <c r="F29" s="184"/>
      <c r="G29" s="201">
        <f>IF(B29="","",B29*D29)</f>
        <v>0</v>
      </c>
      <c r="H29" s="202"/>
      <c r="I29" s="159"/>
    </row>
    <row r="30" spans="1:10" s="10" customFormat="1" ht="33.75" customHeight="1" thickBot="1" x14ac:dyDescent="0.25">
      <c r="A30" s="93" t="s">
        <v>0</v>
      </c>
      <c r="B30" s="94"/>
      <c r="C30" s="95"/>
      <c r="D30" s="95"/>
      <c r="E30" s="96"/>
      <c r="F30" s="97"/>
      <c r="G30" s="179" t="str">
        <f>IF(AND(OR('Données générales producteur'!B7="Société commerciale",'Données générales producteur'!B7="Société Civile Immobilière",'Données générales producteur'!B7="Commune",'Données générales producteur'!B7="Etablissement scolaire privé",'Données générales producteur'!B7="Autre service public",AND('Données générales producteur'!B7="Particulier",'Données générales producteur'!B34="non")),B11=""),"Information manquante",IF(AND(OR('Données générales producteur'!B7="Société commerciale",'Données générales producteur'!B7="Société Civile Immobilière",AND('Données générales producteur'!B7="Particulier",'Données générales producteur'!B34="non")),B10=""),"Information manquante",IF(OR(B3="",F3="",B4="",F4="",B12="",F22="",F23="",B28="",B29="",B5="",B9="",G28="",G29="",F21="",B5="",B20=""),"Information manquante",G28+G29)))</f>
        <v>Information manquante</v>
      </c>
      <c r="H30" s="180"/>
      <c r="J30" s="18"/>
    </row>
    <row r="31" spans="1:10" s="20" customFormat="1" ht="35.25" customHeight="1" thickBot="1" x14ac:dyDescent="0.25">
      <c r="A31" s="98" t="str">
        <f>IF(OR('Données générales producteur'!B7="Etablissement scolaire privé",'Données générales producteur'!B7="Etablissement scolaire public",'Données générales producteur'!B7="Commune",'Données générales producteur'!B7="Société Civile Immobilière",'Données générales producteur'!B7="Particulier",'Données générales producteur'!B7="Autre service public"),IF(G33&lt;&gt;"","TVA non applicable, articles LP 346-1 et s. du code des impôts",IF('Données générales producteur'!B34="oui","TVA exonérée en application de la LP 2010-7 et de l'article LP. 368-2 du code des impôts","TVA applicable sur la période de facturation")),IF('Données générales producteur'!B7="Association",IF(G33&lt;&gt;"","TVA non applicable, article LP 340-9-1 du code des impôts",IF('Données générales producteur'!B34="oui","TVA exonérée en application de la LP 2010-7 et de l'article LP. 368-2 du code des impôts","TVA applicable sur la période de facturation")),IF('Données générales producteur'!B34="oui","TVA exonérée en application de la LP 2010-7 et de l'article LP. 368-2 du code des impôts","TVA applicable sur la période de facturation")))</f>
        <v>TVA applicable sur la période de facturation</v>
      </c>
      <c r="B31" s="99"/>
      <c r="C31" s="100"/>
      <c r="D31" s="100"/>
      <c r="E31" s="101"/>
      <c r="F31" s="102">
        <f>IF(A31="TVA applicable sur la période de facturation",5%,0%)</f>
        <v>0.05</v>
      </c>
      <c r="G31" s="179" t="str">
        <f>IF(G30="Information manquante","Information manquante",IF(F31=5%,G30*F31,0))</f>
        <v>Information manquante</v>
      </c>
      <c r="H31" s="180"/>
    </row>
    <row r="32" spans="1:10" s="10" customFormat="1" ht="33" customHeight="1" thickBot="1" x14ac:dyDescent="0.25">
      <c r="A32" s="98" t="s">
        <v>68</v>
      </c>
      <c r="B32" s="103"/>
      <c r="C32" s="104"/>
      <c r="D32" s="104"/>
      <c r="E32" s="105"/>
      <c r="F32" s="106"/>
      <c r="G32" s="179" t="str">
        <f>IF(G30="Information manquante","Information manquante",G30+G31)</f>
        <v>Information manquante</v>
      </c>
      <c r="H32" s="180"/>
      <c r="I32" s="111" t="str">
        <f>IF(G30="Information manquante"," Merci de compléter correctement l'ensemble des champs encadrés en rouge de cet onglet et de l'onglet Données générales producteur","")</f>
        <v xml:space="preserve"> Merci de compléter correctement l'ensemble des champs encadrés en rouge de cet onglet et de l'onglet Données générales producteur</v>
      </c>
    </row>
    <row r="33" spans="1:8" s="10" customFormat="1" ht="25.5" customHeight="1" thickBot="1" x14ac:dyDescent="0.25">
      <c r="A33" s="185" t="str">
        <f>IF(OR('Données générales producteur'!B7="Commune",'Données générales producteur'!B7="Etablissement scolaire privé",'Données générales producteur'!B7="Etablissement scolaire public",'Données générales producteur'!B7="Société Civile Immobilière",'Données générales producteur'!B7="Particulier",'Données générales producteur'!B7="Autre service public"),"Cochez la cellule de droite en cas d'exonération de TVA dans le cadre du régime de franchise en base (CA annuel inférieur à 2.000.000 FCP - articles LP 346-1 et s. du code des impôts) (qu'il appartient de justifier par le producteur)",IF('Données générales producteur'!B7="Association","Cochez la cellule de droite en cas d'exonération de TVA dans le cadre du régime applicable aux associations à but non lucratif (article LP 340-9-1 du code des impôts) (qu'il appartient de justifier par le producteur)",""))</f>
        <v/>
      </c>
      <c r="B33" s="185"/>
      <c r="C33" s="185"/>
      <c r="D33" s="185"/>
      <c r="E33" s="185"/>
      <c r="F33" s="186"/>
      <c r="G33" s="181"/>
      <c r="H33" s="182"/>
    </row>
    <row r="34" spans="1:8" s="8" customFormat="1" ht="27.75" customHeight="1" thickTop="1" thickBot="1" x14ac:dyDescent="0.25">
      <c r="A34" s="190" t="s">
        <v>72</v>
      </c>
      <c r="B34" s="191"/>
      <c r="C34" s="191"/>
      <c r="D34" s="192"/>
      <c r="E34" s="107" t="s">
        <v>19</v>
      </c>
      <c r="F34" s="108"/>
      <c r="G34" s="108"/>
      <c r="H34" s="109"/>
    </row>
    <row r="35" spans="1:8" s="8" customFormat="1" ht="15" x14ac:dyDescent="0.2">
      <c r="A35" s="193"/>
      <c r="B35" s="194"/>
      <c r="C35" s="194"/>
      <c r="D35" s="195"/>
      <c r="E35" s="160" t="s">
        <v>67</v>
      </c>
      <c r="F35" s="161"/>
      <c r="G35" s="161"/>
      <c r="H35" s="162"/>
    </row>
    <row r="36" spans="1:8" s="10" customFormat="1" ht="12" customHeight="1" x14ac:dyDescent="0.2">
      <c r="A36" s="193"/>
      <c r="B36" s="194"/>
      <c r="C36" s="194"/>
      <c r="D36" s="195"/>
      <c r="E36" s="163"/>
      <c r="F36" s="161"/>
      <c r="G36" s="161"/>
      <c r="H36" s="162"/>
    </row>
    <row r="37" spans="1:8" s="10" customFormat="1" ht="12" customHeight="1" x14ac:dyDescent="0.2">
      <c r="A37" s="193"/>
      <c r="B37" s="194"/>
      <c r="C37" s="194"/>
      <c r="D37" s="195"/>
      <c r="E37" s="163"/>
      <c r="F37" s="161"/>
      <c r="G37" s="161"/>
      <c r="H37" s="162"/>
    </row>
    <row r="38" spans="1:8" s="10" customFormat="1" ht="12" customHeight="1" x14ac:dyDescent="0.2">
      <c r="A38" s="193"/>
      <c r="B38" s="194"/>
      <c r="C38" s="194"/>
      <c r="D38" s="195"/>
      <c r="E38" s="163"/>
      <c r="F38" s="161"/>
      <c r="G38" s="161"/>
      <c r="H38" s="162"/>
    </row>
    <row r="39" spans="1:8" s="10" customFormat="1" ht="12" customHeight="1" x14ac:dyDescent="0.2">
      <c r="A39" s="193"/>
      <c r="B39" s="194"/>
      <c r="C39" s="194"/>
      <c r="D39" s="195"/>
      <c r="E39" s="163"/>
      <c r="F39" s="161"/>
      <c r="G39" s="161"/>
      <c r="H39" s="162"/>
    </row>
    <row r="40" spans="1:8" s="10" customFormat="1" ht="12" customHeight="1" x14ac:dyDescent="0.2">
      <c r="A40" s="193"/>
      <c r="B40" s="194"/>
      <c r="C40" s="194"/>
      <c r="D40" s="195"/>
      <c r="E40" s="163"/>
      <c r="F40" s="161"/>
      <c r="G40" s="161"/>
      <c r="H40" s="162"/>
    </row>
    <row r="41" spans="1:8" s="10" customFormat="1" ht="12" customHeight="1" x14ac:dyDescent="0.2">
      <c r="A41" s="193"/>
      <c r="B41" s="194"/>
      <c r="C41" s="194"/>
      <c r="D41" s="195"/>
      <c r="E41" s="163"/>
      <c r="F41" s="161"/>
      <c r="G41" s="161"/>
      <c r="H41" s="162"/>
    </row>
    <row r="42" spans="1:8" s="10" customFormat="1" ht="12" customHeight="1" x14ac:dyDescent="0.2">
      <c r="A42" s="193"/>
      <c r="B42" s="194"/>
      <c r="C42" s="194"/>
      <c r="D42" s="195"/>
      <c r="E42" s="163"/>
      <c r="F42" s="161"/>
      <c r="G42" s="161"/>
      <c r="H42" s="162"/>
    </row>
    <row r="43" spans="1:8" x14ac:dyDescent="0.2">
      <c r="A43" s="193"/>
      <c r="B43" s="194"/>
      <c r="C43" s="194"/>
      <c r="D43" s="195"/>
      <c r="E43" s="163"/>
      <c r="F43" s="161"/>
      <c r="G43" s="161"/>
      <c r="H43" s="162"/>
    </row>
    <row r="44" spans="1:8" ht="13.5" thickBot="1" x14ac:dyDescent="0.25">
      <c r="A44" s="196"/>
      <c r="B44" s="197"/>
      <c r="C44" s="197"/>
      <c r="D44" s="198"/>
      <c r="E44" s="164"/>
      <c r="F44" s="165"/>
      <c r="G44" s="165"/>
      <c r="H44" s="166"/>
    </row>
    <row r="45" spans="1:8" s="12" customFormat="1" x14ac:dyDescent="0.2">
      <c r="A45" s="21"/>
      <c r="B45" s="21"/>
      <c r="C45" s="21"/>
      <c r="D45" s="21"/>
    </row>
    <row r="46" spans="1:8" s="12" customFormat="1" ht="18" customHeight="1" x14ac:dyDescent="0.2">
      <c r="B46" s="55"/>
      <c r="C46" s="55"/>
      <c r="D46" s="55"/>
      <c r="E46" s="55"/>
      <c r="F46" s="55"/>
      <c r="H46" s="55"/>
    </row>
    <row r="47" spans="1:8" s="12" customFormat="1" x14ac:dyDescent="0.2">
      <c r="A47" s="21"/>
      <c r="B47" s="21"/>
      <c r="C47" s="21"/>
      <c r="D47" s="21"/>
    </row>
    <row r="48" spans="1:8" s="12" customFormat="1" x14ac:dyDescent="0.2">
      <c r="B48" s="5"/>
      <c r="C48" s="5"/>
      <c r="D48" s="5"/>
    </row>
    <row r="49" spans="1:8" s="12" customFormat="1" x14ac:dyDescent="0.2">
      <c r="B49" s="5"/>
      <c r="C49" s="5"/>
      <c r="D49" s="5"/>
    </row>
    <row r="50" spans="1:8" s="12" customFormat="1" x14ac:dyDescent="0.2">
      <c r="B50" s="5"/>
      <c r="C50" s="5"/>
      <c r="D50" s="5"/>
    </row>
    <row r="51" spans="1:8" s="12" customFormat="1" x14ac:dyDescent="0.2">
      <c r="B51" s="5"/>
      <c r="C51" s="5"/>
      <c r="D51" s="5"/>
    </row>
    <row r="52" spans="1:8" s="12" customFormat="1" x14ac:dyDescent="0.2">
      <c r="B52" s="5"/>
      <c r="C52" s="5"/>
      <c r="D52" s="5"/>
    </row>
    <row r="53" spans="1:8" s="12" customFormat="1" x14ac:dyDescent="0.2">
      <c r="B53" s="5"/>
      <c r="C53" s="5"/>
      <c r="D53" s="5"/>
    </row>
    <row r="54" spans="1:8" s="12" customFormat="1" x14ac:dyDescent="0.2">
      <c r="B54" s="5"/>
      <c r="C54" s="5"/>
      <c r="D54" s="5"/>
    </row>
    <row r="55" spans="1:8" s="12" customFormat="1" x14ac:dyDescent="0.2">
      <c r="B55" s="5"/>
      <c r="C55" s="5"/>
      <c r="D55" s="5"/>
    </row>
    <row r="56" spans="1:8" s="12" customFormat="1" x14ac:dyDescent="0.2">
      <c r="A56" s="5"/>
      <c r="B56" s="5"/>
      <c r="C56" s="5"/>
      <c r="D56" s="5"/>
      <c r="E56" s="5"/>
      <c r="F56" s="5"/>
      <c r="G56" s="5"/>
      <c r="H56" s="5"/>
    </row>
  </sheetData>
  <sheetProtection password="CE2E" sheet="1" selectLockedCells="1"/>
  <mergeCells count="49">
    <mergeCell ref="F13:H13"/>
    <mergeCell ref="A17:H17"/>
    <mergeCell ref="B15:D15"/>
    <mergeCell ref="B14:D14"/>
    <mergeCell ref="A1:H1"/>
    <mergeCell ref="F9:H9"/>
    <mergeCell ref="F4:H4"/>
    <mergeCell ref="F3:H3"/>
    <mergeCell ref="B4:D4"/>
    <mergeCell ref="B6:D6"/>
    <mergeCell ref="A8:D8"/>
    <mergeCell ref="E28:F28"/>
    <mergeCell ref="B19:H19"/>
    <mergeCell ref="B20:D20"/>
    <mergeCell ref="B22:D22"/>
    <mergeCell ref="F21:H21"/>
    <mergeCell ref="B21:D21"/>
    <mergeCell ref="B3:D3"/>
    <mergeCell ref="E8:H8"/>
    <mergeCell ref="E5:E6"/>
    <mergeCell ref="F14:H14"/>
    <mergeCell ref="A24:E24"/>
    <mergeCell ref="B5:D5"/>
    <mergeCell ref="F5:H6"/>
    <mergeCell ref="B10:D10"/>
    <mergeCell ref="B11:D11"/>
    <mergeCell ref="B12:D12"/>
    <mergeCell ref="B13:D13"/>
    <mergeCell ref="B9:D9"/>
    <mergeCell ref="B18:H18"/>
    <mergeCell ref="F11:H11"/>
    <mergeCell ref="F10:H10"/>
    <mergeCell ref="F12:H12"/>
    <mergeCell ref="I28:I29"/>
    <mergeCell ref="E35:H44"/>
    <mergeCell ref="F24:H24"/>
    <mergeCell ref="F22:H22"/>
    <mergeCell ref="F23:H23"/>
    <mergeCell ref="F25:H25"/>
    <mergeCell ref="G32:H32"/>
    <mergeCell ref="G33:H33"/>
    <mergeCell ref="E29:F29"/>
    <mergeCell ref="G30:H30"/>
    <mergeCell ref="A33:F33"/>
    <mergeCell ref="B23:D23"/>
    <mergeCell ref="A34:D44"/>
    <mergeCell ref="G28:H28"/>
    <mergeCell ref="G29:H29"/>
    <mergeCell ref="G31:H31"/>
  </mergeCells>
  <phoneticPr fontId="2" type="noConversion"/>
  <conditionalFormatting sqref="G30:G31">
    <cfRule type="cellIs" dxfId="11" priority="7" stopIfTrue="1" operator="equal">
      <formula>"Information manquante"</formula>
    </cfRule>
  </conditionalFormatting>
  <conditionalFormatting sqref="F3:H4 F22:H23 B3">
    <cfRule type="cellIs" dxfId="10" priority="6" stopIfTrue="1" operator="equal">
      <formula>""</formula>
    </cfRule>
  </conditionalFormatting>
  <conditionalFormatting sqref="G32">
    <cfRule type="cellIs" dxfId="9" priority="5" stopIfTrue="1" operator="equal">
      <formula>"Information manquante"</formula>
    </cfRule>
  </conditionalFormatting>
  <conditionalFormatting sqref="B10:D11 B12 B9 B20 F21:G21 B4:B6 B28 D28 B22:B23">
    <cfRule type="cellIs" dxfId="8" priority="3" stopIfTrue="1" operator="equal">
      <formula>""</formula>
    </cfRule>
  </conditionalFormatting>
  <dataValidations xWindow="299" yWindow="726" count="8">
    <dataValidation type="whole" operator="lessThanOrEqual" allowBlank="1" showInputMessage="1" showErrorMessage="1" error="Index non valide" sqref="F23:H23">
      <formula1>F22</formula1>
    </dataValidation>
    <dataValidation type="whole" operator="greaterThanOrEqual" allowBlank="1" showInputMessage="1" showErrorMessage="1" error="Index non valide" sqref="F22:H22">
      <formula1>F23</formula1>
    </dataValidation>
    <dataValidation allowBlank="1" showInputMessage="1" showErrorMessage="1" error="Date non valide." sqref="B22:B23"/>
    <dataValidation operator="lessThanOrEqual" allowBlank="1" showInputMessage="1" showErrorMessage="1" error="La date n'est pas valide." sqref="B4"/>
    <dataValidation type="date" operator="greaterThan" allowBlank="1" showInputMessage="1" showErrorMessage="1" error="La date n'est pas valide." prompt="Saisir la date au format JJ/MM/AAAA" sqref="B3">
      <formula1>F3</formula1>
    </dataValidation>
    <dataValidation type="list" allowBlank="1" showDropDown="1" showInputMessage="1" showErrorMessage="1" prompt="Veuillez saisir un &quot;X&quot; majuscule dans la cellule en cas d'exonération de TVA selon le régime proposé qu'il vous appartient de justifier" sqref="G33:H33">
      <formula1>"X"</formula1>
    </dataValidation>
    <dataValidation allowBlank="1" showInputMessage="1" prompt="Saisie la date au format JJ/MM/AAAA" sqref="F3:H3"/>
    <dataValidation allowBlank="1" showInputMessage="1" prompt="Saisir la date au format JJ/MM/AAAA" sqref="F4:H4"/>
  </dataValidations>
  <hyperlinks>
    <hyperlink ref="F14" r:id="rId1"/>
  </hyperlinks>
  <pageMargins left="0.19685039370078741" right="0.19685039370078741" top="0.43307086614173229" bottom="0.19685039370078741" header="0.23622047244094491" footer="0.19685039370078741"/>
  <pageSetup paperSize="9" scale="68"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Mode d'emploi</vt:lpstr>
      <vt:lpstr>Données générales producteur</vt:lpstr>
      <vt:lpstr>Modèle facture</vt:lpstr>
      <vt:lpstr>'Données générales producteur'!Zone_d_impression</vt:lpstr>
      <vt:lpstr>'Mode d''emploi'!Zone_d_impression</vt:lpstr>
      <vt:lpstr>'Modèle facture'!Zone_d_impression</vt:lpstr>
    </vt:vector>
  </TitlesOfParts>
  <Company>ESC PAU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Vehia TEHEI</dc:creator>
  <cp:lastModifiedBy>Jessica Tuaiva</cp:lastModifiedBy>
  <cp:lastPrinted>2014-12-05T02:07:58Z</cp:lastPrinted>
  <dcterms:created xsi:type="dcterms:W3CDTF">2010-08-25T17:44:15Z</dcterms:created>
  <dcterms:modified xsi:type="dcterms:W3CDTF">2018-04-20T01:38:37Z</dcterms:modified>
</cp:coreProperties>
</file>